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4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in Att" sheetId="1" state="visible" r:id="rId3"/>
    <sheet name="Atten Circuit" sheetId="2" state="visible" r:id="rId4"/>
    <sheet name="Fixed Attn" sheetId="3" state="visible" r:id="rId5"/>
    <sheet name="Aカーブ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<sst xmlns="http://schemas.openxmlformats.org/spreadsheetml/2006/main" count="313" uniqueCount="70">
  <si>
    <t xml:space="preserve">Circuit Impedance</t>
  </si>
  <si>
    <t xml:space="preserve">R=</t>
  </si>
  <si>
    <t xml:space="preserve">Ω</t>
  </si>
  <si>
    <t xml:space="preserve">Z2//(Z4+Z5)</t>
  </si>
  <si>
    <t xml:space="preserve">R1//Z1</t>
  </si>
  <si>
    <t xml:space="preserve">Z3//Ro</t>
  </si>
  <si>
    <t xml:space="preserve">Ro=</t>
  </si>
  <si>
    <t xml:space="preserve">E96</t>
  </si>
  <si>
    <t xml:space="preserve">R3</t>
  </si>
  <si>
    <t xml:space="preserve">R4</t>
  </si>
  <si>
    <t xml:space="preserve">R5</t>
  </si>
  <si>
    <t xml:space="preserve">R1//R3</t>
  </si>
  <si>
    <t xml:space="preserve">R5//Ro</t>
  </si>
  <si>
    <t xml:space="preserve">Pos</t>
  </si>
  <si>
    <t xml:space="preserve">Loss
(dB)</t>
  </si>
  <si>
    <t xml:space="preserve">計算値
R1</t>
  </si>
  <si>
    <t xml:space="preserve">計算値
R2</t>
  </si>
  <si>
    <t xml:space="preserve">選定値
R1(E24+)</t>
  </si>
  <si>
    <t xml:space="preserve">R1選定
抵抗
種類</t>
  </si>
  <si>
    <t xml:space="preserve">選定値
R2(E24+)</t>
  </si>
  <si>
    <t xml:space="preserve">R2選定
抵抗
種類</t>
  </si>
  <si>
    <t xml:space="preserve">R1乖離
Error</t>
  </si>
  <si>
    <t xml:space="preserve">R2乖離
Error</t>
  </si>
  <si>
    <t xml:space="preserve">Total
Imp</t>
  </si>
  <si>
    <t xml:space="preserve">Imp 
乖離</t>
  </si>
  <si>
    <t xml:space="preserve">減衰量
dB</t>
  </si>
  <si>
    <t xml:space="preserve">減衰量
乖離率
 dB(%)</t>
  </si>
  <si>
    <t xml:space="preserve">減衰量
乖離値
 DB</t>
  </si>
  <si>
    <t xml:space="preserve">Z1</t>
  </si>
  <si>
    <t xml:space="preserve">Z2</t>
  </si>
  <si>
    <t xml:space="preserve">Z3</t>
  </si>
  <si>
    <t xml:space="preserve">Z4</t>
  </si>
  <si>
    <t xml:space="preserve">Z5</t>
  </si>
  <si>
    <t xml:space="preserve">Z4+Z5</t>
  </si>
  <si>
    <t xml:space="preserve">Z5/(Z4+Z5)</t>
  </si>
  <si>
    <t xml:space="preserve">減衰量
-dB</t>
  </si>
  <si>
    <t xml:space="preserve">MRA05</t>
  </si>
  <si>
    <t xml:space="preserve">RMG</t>
  </si>
  <si>
    <t xml:space="preserve">MRA12</t>
  </si>
  <si>
    <t xml:space="preserve">PRP 1/2W</t>
  </si>
  <si>
    <t xml:space="preserve">PRP 1/4W</t>
  </si>
  <si>
    <t xml:space="preserve">Open</t>
  </si>
  <si>
    <t xml:space="preserve">RMA</t>
  </si>
  <si>
    <t xml:space="preserve">R1</t>
  </si>
  <si>
    <t xml:space="preserve">              R</t>
  </si>
  <si>
    <t xml:space="preserve">  R</t>
  </si>
  <si>
    <t xml:space="preserve">R2</t>
  </si>
  <si>
    <t xml:space="preserve">Loss(dB)</t>
  </si>
  <si>
    <t xml:space="preserve">R1(E24)</t>
  </si>
  <si>
    <t xml:space="preserve">R2(E24)</t>
  </si>
  <si>
    <t xml:space="preserve">R1 Error</t>
  </si>
  <si>
    <t xml:space="preserve">R2 Error</t>
  </si>
  <si>
    <t xml:space="preserve">-Mugendai</t>
  </si>
  <si>
    <t xml:space="preserve">T型アッテネータ</t>
  </si>
  <si>
    <t xml:space="preserve">π型アッテネータ</t>
  </si>
  <si>
    <t xml:space="preserve">インピーダンス</t>
  </si>
  <si>
    <t xml:space="preserve">減衰量</t>
  </si>
  <si>
    <t xml:space="preserve">dB</t>
  </si>
  <si>
    <t xml:space="preserve">Ra=Rb</t>
  </si>
  <si>
    <t xml:space="preserve">Rab</t>
  </si>
  <si>
    <t xml:space="preserve">Rc</t>
  </si>
  <si>
    <t xml:space="preserve">Rac=Rbc</t>
  </si>
  <si>
    <t xml:space="preserve">K</t>
  </si>
  <si>
    <t xml:space="preserve">K=10^(G/20)の関係があります。</t>
  </si>
  <si>
    <r>
      <rPr>
        <sz val="10"/>
        <rFont val="Times New Roman"/>
        <family val="1"/>
        <charset val="128"/>
      </rPr>
      <t xml:space="preserve">Ra=(K-1)/(K+1)×R</t>
    </r>
    <r>
      <rPr>
        <sz val="10"/>
        <rFont val="ＭＳ Ｐゴシック"/>
        <family val="3"/>
        <charset val="128"/>
      </rPr>
      <t xml:space="preserve">　 </t>
    </r>
  </si>
  <si>
    <t xml:space="preserve"> Rab =(K^2-1)/2K×R </t>
  </si>
  <si>
    <r>
      <rPr>
        <sz val="10"/>
        <rFont val="Times New Roman"/>
        <family val="1"/>
        <charset val="128"/>
      </rPr>
      <t xml:space="preserve">Rc=2R×K/(K^2-1)</t>
    </r>
    <r>
      <rPr>
        <sz val="10"/>
        <rFont val="ＭＳ Ｐゴシック"/>
        <family val="3"/>
        <charset val="128"/>
      </rPr>
      <t xml:space="preserve">　 </t>
    </r>
  </si>
  <si>
    <t xml:space="preserve">Rbc=(K+1)/(K-1)×R　</t>
  </si>
  <si>
    <t xml:space="preserve">1/K</t>
  </si>
  <si>
    <t xml:space="preserve">G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</si>
</sst>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0%"/>
    <numFmt numFmtId="166" formatCode="_ * #,##0_ ;_ * \-#,##0_ ;_ * \-_ ;_ @_ "/>
    <numFmt numFmtId="167" formatCode="_ * #,##0.000_ ;_ * \-#,##0.000_ ;_ * \-_ ;_ @_ "/>
    <numFmt numFmtId="168" formatCode="_ * #,##0.00_ ;_ * \-#,##0.00_ ;_ * \-_ ;_ @_ "/>
    <numFmt numFmtId="169" formatCode="0.00"/>
    <numFmt numFmtId="170" formatCode="_ * #,##0.0_ ;_ * \-#,##0.0_ ;_ * \-_ ;_ @_ "/>
    <numFmt numFmtId="171" formatCode="_(* #,##0_);_(* \(#,##0\);_(* \-_);_(@_)"/>
    <numFmt numFmtId="172" formatCode="0.00%"/>
    <numFmt numFmtId="173" formatCode="0.0"/>
    <numFmt numFmtId="174" formatCode="0.000"/>
    <numFmt numFmtId="175" formatCode="0"/>
  </numFmts>
  <fonts count="26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color theme="0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Arial"/>
      <family val="2"/>
      <charset val="1"/>
    </font>
    <font>
      <sz val="10"/>
      <color rgb="FF000000"/>
      <name val="DejaVu Sans"/>
      <family val="2"/>
    </font>
    <font>
      <sz val="11"/>
      <color rgb="FF000000"/>
      <name val="ＭＳ Ｐゴシック"/>
      <family val="2"/>
    </font>
    <font>
      <sz val="14"/>
      <color rgb="FF000000"/>
      <name val="ＭＳ Ｐゴシック"/>
      <family val="0"/>
      <charset val="128"/>
    </font>
    <font>
      <sz val="14"/>
      <color rgb="FF000000"/>
      <name val="Noto Serif JP"/>
      <family val="0"/>
      <charset val="128"/>
    </font>
    <font>
      <b val="true"/>
      <sz val="20"/>
      <color rgb="FF000000"/>
      <name val="Arial"/>
      <family val="0"/>
      <charset val="128"/>
    </font>
    <font>
      <sz val="1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0"/>
      <color rgb="FF008000"/>
      <name val="ＭＳ Ｐゴシック"/>
      <family val="3"/>
      <charset val="128"/>
    </font>
    <font>
      <sz val="11"/>
      <color rgb="FF000000"/>
      <name val="ＭＳ Ｐゴシック"/>
      <family val="0"/>
      <charset val="128"/>
    </font>
    <font>
      <sz val="10"/>
      <name val="Times New Roman"/>
      <family val="1"/>
      <charset val="128"/>
    </font>
    <font>
      <b val="true"/>
      <sz val="14"/>
      <color rgb="FF000000"/>
      <name val="Meiryo UI"/>
      <family val="0"/>
      <charset val="128"/>
    </font>
    <font>
      <b val="true"/>
      <sz val="14"/>
      <color rgb="FF000000"/>
      <name val="ＭＳ Ｐゴシック"/>
      <family val="0"/>
      <charset val="128"/>
    </font>
    <font>
      <b val="true"/>
      <sz val="16"/>
      <color rgb="FF000000"/>
      <name val="Meiryo UI"/>
      <family val="2"/>
    </font>
    <font>
      <sz val="10"/>
      <color rgb="FF000000"/>
      <name val="Meiryo UI"/>
      <family val="2"/>
    </font>
    <font>
      <b val="true"/>
      <sz val="11"/>
      <color rgb="FF000000"/>
      <name val="Meiryo UI"/>
      <family val="2"/>
    </font>
    <font>
      <b val="true"/>
      <sz val="11"/>
      <color rgb="FF000000"/>
      <name val="Arial"/>
      <family val="2"/>
    </font>
    <font>
      <b val="true"/>
      <sz val="10"/>
      <color rgb="FF000000"/>
      <name val="Meiryo UI"/>
      <family val="2"/>
    </font>
    <font>
      <sz val="11"/>
      <color rgb="FF000000"/>
      <name val="Meiryo UI"/>
      <family val="2"/>
    </font>
    <font>
      <b val="true"/>
      <sz val="12"/>
      <color rgb="FF000000"/>
      <name val="Meiryo UI"/>
      <family val="0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2" tint="-0.15"/>
        <bgColor rgb="FFC0C0C0"/>
      </patternFill>
    </fill>
    <fill>
      <patternFill patternType="solid">
        <fgColor rgb="FFCCFFCC"/>
        <bgColor rgb="FFCC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double"/>
      <diagonal/>
    </border>
    <border diagonalUp="false" diagonalDown="false">
      <left style="thin"/>
      <right style="thin"/>
      <top style="medium"/>
      <bottom style="double"/>
      <diagonal/>
    </border>
    <border diagonalUp="false" diagonalDown="false">
      <left style="thin"/>
      <right style="medium"/>
      <top style="medium"/>
      <bottom style="double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2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5" fillId="2" borderId="2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5" fillId="2" borderId="3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5" fillId="0" borderId="4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5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3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7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8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8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9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8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1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1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1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4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0" borderId="8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5" fillId="4" borderId="8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4" borderId="1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5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2" fillId="5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5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5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0" fillId="0" borderId="0" xfId="1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omma [0]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B3B3B3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xMode val="edge"/>
          <c:yMode val="edge"/>
          <c:x val="0.0441527446300716"/>
          <c:y val="0.0974352527030425"/>
          <c:w val="0.927261878932523"/>
          <c:h val="0.885529293437264"/>
        </c:manualLayout>
      </c:layout>
      <c:lineChart>
        <c:grouping val="standard"/>
        <c:varyColors val="0"/>
        <c:ser>
          <c:idx val="0"/>
          <c:order val="0"/>
          <c:spPr>
            <a:solidFill>
              <a:srgbClr val="800080"/>
            </a:solidFill>
            <a:ln w="12600">
              <a:solidFill>
                <a:srgbClr val="800080"/>
              </a:solidFill>
              <a:round/>
            </a:ln>
          </c:spPr>
          <c:marker>
            <c:symbol val="square"/>
            <c:size val="5"/>
            <c:spPr>
              <a:solidFill>
                <a:srgbClr val="800080"/>
              </a:solidFill>
            </c:spPr>
          </c:marker>
          <c:smooth val="0"/>
        </c:ser>
        <c:hiLowLines>
          <c:spPr>
            <a:ln w="0">
              <a:noFill/>
            </a:ln>
          </c:spPr>
        </c:hiLowLines>
        <c:marker val="1"/>
        <c:axId val="60722807"/>
        <c:axId val="19971707"/>
      </c:lineChart>
      <c:lineChart>
        <c:grouping val="standard"/>
        <c:varyColors val="0"/>
        <c:ser>
          <c:idx val="1"/>
          <c:order val="1"/>
          <c:tx>
            <c:strRef>
              <c:f>label 0</c:f>
              <c:strCache>
                <c:ptCount val="1"/>
                <c:pt idx="0">
                  <c:v> Total
Imp </c:v>
                </c:pt>
              </c:strCache>
            </c:strRef>
          </c:tx>
          <c:spPr>
            <a:solidFill>
              <a:srgbClr val="ff00ff"/>
            </a:solidFill>
            <a:ln w="12600">
              <a:solidFill>
                <a:srgbClr val="ff00ff"/>
              </a:solidFill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</c:spPr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126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0</c:f>
              <c:numCache>
                <c:formatCode>_(* #,##0_);_(* \(#,##0\);_(* \-_);_(@_)</c:formatCode>
                <c:ptCount val="34"/>
                <c:pt idx="0">
                  <c:v>619.719762335668</c:v>
                </c:pt>
                <c:pt idx="1">
                  <c:v>619.703748412489</c:v>
                </c:pt>
                <c:pt idx="2">
                  <c:v>617.578829296664</c:v>
                </c:pt>
                <c:pt idx="3">
                  <c:v>626.806288302691</c:v>
                </c:pt>
                <c:pt idx="4">
                  <c:v>622.125627525407</c:v>
                </c:pt>
                <c:pt idx="5">
                  <c:v>616.213371450848</c:v>
                </c:pt>
                <c:pt idx="6">
                  <c:v>620</c:v>
                </c:pt>
                <c:pt idx="7">
                  <c:v>616.213371450848</c:v>
                </c:pt>
                <c:pt idx="8">
                  <c:v>608.276016794334</c:v>
                </c:pt>
                <c:pt idx="9">
                  <c:v>598.465074703103</c:v>
                </c:pt>
                <c:pt idx="10">
                  <c:v>597.304242424242</c:v>
                </c:pt>
                <c:pt idx="11">
                  <c:v>616.84819641988</c:v>
                </c:pt>
                <c:pt idx="12">
                  <c:v>612.824210226734</c:v>
                </c:pt>
                <c:pt idx="13">
                  <c:v>617.578829296664</c:v>
                </c:pt>
                <c:pt idx="14">
                  <c:v>622.484283246978</c:v>
                </c:pt>
                <c:pt idx="15">
                  <c:v>614.334777773992</c:v>
                </c:pt>
                <c:pt idx="16">
                  <c:v>614.586728754366</c:v>
                </c:pt>
                <c:pt idx="17">
                  <c:v>619.555176454645</c:v>
                </c:pt>
                <c:pt idx="18">
                  <c:v>617.151192402764</c:v>
                </c:pt>
                <c:pt idx="19">
                  <c:v>620.873339113498</c:v>
                </c:pt>
                <c:pt idx="20">
                  <c:v>619.421802452478</c:v>
                </c:pt>
                <c:pt idx="21">
                  <c:v>618.731829994132</c:v>
                </c:pt>
                <c:pt idx="22">
                  <c:v>620.728646082928</c:v>
                </c:pt>
                <c:pt idx="23">
                  <c:v>619.374885747508</c:v>
                </c:pt>
                <c:pt idx="24">
                  <c:v>620.3128841286</c:v>
                </c:pt>
                <c:pt idx="25">
                  <c:v>620</c:v>
                </c:pt>
                <c:pt idx="26">
                  <c:v>620.074796857819</c:v>
                </c:pt>
                <c:pt idx="27">
                  <c:v>619.798718600674</c:v>
                </c:pt>
                <c:pt idx="28">
                  <c:v>619.937845042401</c:v>
                </c:pt>
                <c:pt idx="29">
                  <c:v>619.962584669999</c:v>
                </c:pt>
                <c:pt idx="30">
                  <c:v>620.014313263077</c:v>
                </c:pt>
                <c:pt idx="31">
                  <c:v>620</c:v>
                </c:pt>
                <c:pt idx="32">
                  <c:v>620.005593037194</c:v>
                </c:pt>
                <c:pt idx="33">
                  <c:v>620.061549311644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50612009"/>
        <c:axId val="34550762"/>
      </c:lineChart>
      <c:catAx>
        <c:axId val="60722807"/>
        <c:scaling>
          <c:orientation val="maxMin"/>
        </c:scaling>
        <c:delete val="0"/>
        <c:axPos val="b"/>
        <c:numFmt formatCode="General" sourceLinked="0"/>
        <c:majorTickMark val="in"/>
        <c:minorTickMark val="in"/>
        <c:tickLblPos val="low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100" strike="noStrike" u="none">
                <a:solidFill>
                  <a:srgbClr val="000000"/>
                </a:solidFill>
                <a:uFillTx/>
                <a:latin typeface="ＭＳ Ｐゴシック"/>
                <a:ea typeface="ＭＳ Ｐゴシック"/>
              </a:defRPr>
            </a:pPr>
          </a:p>
        </c:txPr>
        <c:crossAx val="19971707"/>
        <c:crossesAt val="-100"/>
        <c:auto val="1"/>
        <c:lblAlgn val="ctr"/>
        <c:lblOffset val="100"/>
        <c:noMultiLvlLbl val="0"/>
      </c:catAx>
      <c:valAx>
        <c:axId val="19971707"/>
        <c:scaling>
          <c:orientation val="minMax"/>
          <c:max val="0"/>
          <c:min val="-100"/>
        </c:scaling>
        <c:delete val="0"/>
        <c:axPos val="l"/>
        <c:numFmt formatCode="0.00" sourceLinked="0"/>
        <c:majorTickMark val="in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100" strike="noStrike" u="none">
                <a:solidFill>
                  <a:srgbClr val="000000"/>
                </a:solidFill>
                <a:uFillTx/>
                <a:latin typeface="ＭＳ Ｐゴシック"/>
                <a:ea typeface="ＭＳ Ｐゴシック"/>
              </a:defRPr>
            </a:pPr>
          </a:p>
        </c:txPr>
        <c:crossAx val="60722807"/>
        <c:crossesAt val="1"/>
        <c:crossBetween val="midCat"/>
        <c:majorUnit val="10"/>
        <c:minorUnit val="1"/>
      </c:valAx>
      <c:catAx>
        <c:axId val="50612009"/>
        <c:scaling>
          <c:orientation val="maxMin"/>
        </c:scaling>
        <c:delete val="1"/>
        <c:axPos val="t"/>
        <c:numFmt formatCode="[$-411]yyyy/mm/dd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Arial"/>
                <a:ea typeface="DejaVu Sans"/>
              </a:defRPr>
            </a:pPr>
          </a:p>
        </c:txPr>
        <c:crossAx val="34550762"/>
        <c:auto val="1"/>
        <c:lblAlgn val="ctr"/>
        <c:lblOffset val="100"/>
        <c:noMultiLvlLbl val="0"/>
      </c:catAx>
      <c:valAx>
        <c:axId val="34550762"/>
        <c:scaling>
          <c:orientation val="minMax"/>
          <c:max val="800"/>
          <c:min val="0"/>
        </c:scaling>
        <c:delete val="0"/>
        <c:axPos val="r"/>
        <c:numFmt formatCode="_(* #,##0_);_(* \(#,##0\);_(* \-_);_(@_)" sourceLinked="0"/>
        <c:majorTickMark val="in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100" strike="noStrike" u="none">
                <a:solidFill>
                  <a:srgbClr val="000000"/>
                </a:solidFill>
                <a:uFillTx/>
                <a:latin typeface="ＭＳ Ｐゴシック"/>
                <a:ea typeface="ＭＳ Ｐゴシック"/>
              </a:defRPr>
            </a:pPr>
          </a:p>
        </c:txPr>
        <c:crossAx val="50612009"/>
        <c:crosses val="max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563555410761796"/>
          <c:y val="0.018574653337633"/>
          <c:w val="0.406092197426291"/>
          <c:h val="0.0796517252499194"/>
        </c:manualLayout>
      </c:layout>
      <c:overlay val="0"/>
      <c:spPr>
        <a:solidFill>
          <a:srgbClr val="ffffff"/>
        </a:solidFill>
        <a:ln w="0">
          <a:solidFill>
            <a:srgbClr val="000000"/>
          </a:solidFill>
        </a:ln>
      </c:spPr>
      <c:txPr>
        <a:bodyPr/>
        <a:lstStyle/>
        <a:p>
          <a:pPr>
            <a:defRPr b="0" sz="925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defRPr>
          </a:pPr>
        </a:p>
      </c:txPr>
    </c:legend>
    <c:plotVisOnly val="1"/>
    <c:dispBlanksAs val="gap"/>
  </c:chart>
  <c:spPr>
    <a:solidFill>
      <a:srgbClr val="ffffff"/>
    </a:solidFill>
    <a:ln w="0">
      <a:solidFill>
        <a:srgbClr val="000000"/>
      </a:solidFill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en-US" sz="1600" strike="noStrike" u="none">
                <a:solidFill>
                  <a:srgbClr val="000000"/>
                </a:solidFill>
                <a:uFillTx/>
                <a:latin typeface="Meiryo UI"/>
                <a:ea typeface="Meiryo UI"/>
              </a:rPr>
              <a:t>A</a:t>
            </a:r>
            <a:r>
              <a:rPr b="1" sz="1600" strike="noStrike" u="none">
                <a:solidFill>
                  <a:srgbClr val="000000"/>
                </a:solidFill>
                <a:uFillTx/>
                <a:latin typeface="Meiryo UI"/>
                <a:ea typeface="Meiryo UI"/>
              </a:rPr>
              <a:t>カーブ回転角と伝達特性</a:t>
            </a:r>
          </a:p>
        </c:rich>
      </c:tx>
      <c:layout>
        <c:manualLayout>
          <c:xMode val="edge"/>
          <c:yMode val="edge"/>
          <c:x val="0.309392955283537"/>
          <c:y val="0.0456293258138939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xMode val="edge"/>
          <c:yMode val="edge"/>
          <c:x val="0.0337871596302773"/>
          <c:y val="0.135264462103734"/>
          <c:w val="0.877404446665001"/>
          <c:h val="0.72169529180552"/>
        </c:manualLayout>
      </c:layout>
      <c:lineChart>
        <c:grouping val="standard"/>
        <c:varyColors val="0"/>
        <c:ser>
          <c:idx val="0"/>
          <c:order val="0"/>
          <c:tx>
            <c:strRef>
              <c:f>'Main Att'!$B$1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004586"/>
            </a:solidFill>
            <a:ln w="37800">
              <a:solidFill>
                <a:srgbClr val="004586"/>
              </a:solidFill>
              <a:round/>
            </a:ln>
          </c:spPr>
          <c:marker>
            <c:symbol val="none"/>
          </c:marker>
          <c:dPt>
            <c:idx val="1"/>
            <c:marker>
              <c:symbol val="none"/>
            </c:marker>
          </c:dPt>
          <c:dLbls>
            <c:dLbl>
              <c:idx val="1"/>
              <c:txPr>
                <a:bodyPr wrap="none"/>
                <a:lstStyle/>
                <a:p>
                  <a:pPr>
                    <a:defRPr b="0" sz="1000" strike="noStrike" u="none">
                      <a:solidFill>
                        <a:srgbClr val="000000"/>
                      </a:solidFill>
                      <a:uFillTx/>
                      <a:latin typeface="Arial"/>
                      <a:ea typeface="DejaVu Sans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378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Aカーブ!$G$5:$G$38</c:f>
              <c:strCache>
                <c:ptCount val="34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  <c:pt idx="13">
                  <c:v>39</c:v>
                </c:pt>
                <c:pt idx="14">
                  <c:v>42</c:v>
                </c:pt>
                <c:pt idx="15">
                  <c:v>45</c:v>
                </c:pt>
                <c:pt idx="16">
                  <c:v>48</c:v>
                </c:pt>
                <c:pt idx="17">
                  <c:v>52</c:v>
                </c:pt>
                <c:pt idx="18">
                  <c:v>55</c:v>
                </c:pt>
                <c:pt idx="19">
                  <c:v>58</c:v>
                </c:pt>
                <c:pt idx="20">
                  <c:v>61</c:v>
                </c:pt>
                <c:pt idx="21">
                  <c:v>64</c:v>
                </c:pt>
                <c:pt idx="22">
                  <c:v>67</c:v>
                </c:pt>
                <c:pt idx="23">
                  <c:v>70</c:v>
                </c:pt>
                <c:pt idx="24">
                  <c:v>73</c:v>
                </c:pt>
                <c:pt idx="25">
                  <c:v>76</c:v>
                </c:pt>
                <c:pt idx="26">
                  <c:v>79</c:v>
                </c:pt>
                <c:pt idx="27">
                  <c:v>82</c:v>
                </c:pt>
                <c:pt idx="28">
                  <c:v>85</c:v>
                </c:pt>
                <c:pt idx="29">
                  <c:v>88</c:v>
                </c:pt>
                <c:pt idx="30">
                  <c:v>91</c:v>
                </c:pt>
                <c:pt idx="31">
                  <c:v>94</c:v>
                </c:pt>
                <c:pt idx="32">
                  <c:v>97</c:v>
                </c:pt>
                <c:pt idx="33">
                  <c:v>100</c:v>
                </c:pt>
              </c:strCache>
            </c:strRef>
          </c:cat>
          <c:val>
            <c:numRef>
              <c:f>Aカーブ!$H$5:$H$38</c:f>
              <c:numCache>
                <c:formatCode>General</c:formatCode>
                <c:ptCount val="34"/>
                <c:pt idx="0">
                  <c:v>-80</c:v>
                </c:pt>
                <c:pt idx="1">
                  <c:v>-60.7405575951155</c:v>
                </c:pt>
                <c:pt idx="2">
                  <c:v>-48.6993577685562</c:v>
                </c:pt>
                <c:pt idx="3">
                  <c:v>-41.655707406329</c:v>
                </c:pt>
                <c:pt idx="4">
                  <c:v>-36.658157941997</c:v>
                </c:pt>
                <c:pt idx="5">
                  <c:v>-32.7817574216747</c:v>
                </c:pt>
                <c:pt idx="6">
                  <c:v>-29.6145075797698</c:v>
                </c:pt>
                <c:pt idx="7">
                  <c:v>-26.9366359945452</c:v>
                </c:pt>
                <c:pt idx="8">
                  <c:v>-24.6169581154378</c:v>
                </c:pt>
                <c:pt idx="9">
                  <c:v>-22.5708572175425</c:v>
                </c:pt>
                <c:pt idx="10">
                  <c:v>-20.7405575951155</c:v>
                </c:pt>
                <c:pt idx="11">
                  <c:v>-19.0848501887865</c:v>
                </c:pt>
                <c:pt idx="12">
                  <c:v>-17.5733077532105</c:v>
                </c:pt>
                <c:pt idx="13">
                  <c:v>-16.182823502842</c:v>
                </c:pt>
                <c:pt idx="14">
                  <c:v>-14.895436167986</c:v>
                </c:pt>
                <c:pt idx="15">
                  <c:v>-13.6969072328882</c:v>
                </c:pt>
                <c:pt idx="16">
                  <c:v>-12.5757582888785</c:v>
                </c:pt>
                <c:pt idx="17">
                  <c:v>-11.5226007399845</c:v>
                </c:pt>
                <c:pt idx="18">
                  <c:v>-10.5296573909833</c:v>
                </c:pt>
                <c:pt idx="19">
                  <c:v>-9.59041355700234</c:v>
                </c:pt>
                <c:pt idx="20">
                  <c:v>-8.69935776855625</c:v>
                </c:pt>
                <c:pt idx="21">
                  <c:v>-7.85178580575873</c:v>
                </c:pt>
                <c:pt idx="22">
                  <c:v>-7.04365036222725</c:v>
                </c:pt>
                <c:pt idx="23">
                  <c:v>-6.27144415441178</c:v>
                </c:pt>
                <c:pt idx="24">
                  <c:v>-5.53210792665126</c:v>
                </c:pt>
                <c:pt idx="25">
                  <c:v>-4.822957248234</c:v>
                </c:pt>
                <c:pt idx="26">
                  <c:v>-4.14162367628278</c:v>
                </c:pt>
                <c:pt idx="27">
                  <c:v>-3.486007028756</c:v>
                </c:pt>
                <c:pt idx="28">
                  <c:v>-2.85423634142673</c:v>
                </c:pt>
                <c:pt idx="29">
                  <c:v>-2.24463767915726</c:v>
                </c:pt>
                <c:pt idx="30">
                  <c:v>-1.655707406329</c:v>
                </c:pt>
                <c:pt idx="31">
                  <c:v>-1.08608984174459</c:v>
                </c:pt>
                <c:pt idx="32">
                  <c:v>-0.534558462319258</c:v>
                </c:pt>
                <c:pt idx="33">
                  <c:v>-0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81874473"/>
        <c:axId val="26035356"/>
      </c:lineChart>
      <c:lineChart>
        <c:grouping val="standard"/>
        <c:varyColors val="0"/>
        <c:ser>
          <c:idx val="1"/>
          <c:order val="1"/>
          <c:tx>
            <c:strRef>
              <c:f>'Main Att'!$B$1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ff420e"/>
            </a:solidFill>
            <a:ln w="37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378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Aカーブ!$G$5:$G$38</c:f>
              <c:strCache>
                <c:ptCount val="34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  <c:pt idx="13">
                  <c:v>39</c:v>
                </c:pt>
                <c:pt idx="14">
                  <c:v>42</c:v>
                </c:pt>
                <c:pt idx="15">
                  <c:v>45</c:v>
                </c:pt>
                <c:pt idx="16">
                  <c:v>48</c:v>
                </c:pt>
                <c:pt idx="17">
                  <c:v>52</c:v>
                </c:pt>
                <c:pt idx="18">
                  <c:v>55</c:v>
                </c:pt>
                <c:pt idx="19">
                  <c:v>58</c:v>
                </c:pt>
                <c:pt idx="20">
                  <c:v>61</c:v>
                </c:pt>
                <c:pt idx="21">
                  <c:v>64</c:v>
                </c:pt>
                <c:pt idx="22">
                  <c:v>67</c:v>
                </c:pt>
                <c:pt idx="23">
                  <c:v>70</c:v>
                </c:pt>
                <c:pt idx="24">
                  <c:v>73</c:v>
                </c:pt>
                <c:pt idx="25">
                  <c:v>76</c:v>
                </c:pt>
                <c:pt idx="26">
                  <c:v>79</c:v>
                </c:pt>
                <c:pt idx="27">
                  <c:v>82</c:v>
                </c:pt>
                <c:pt idx="28">
                  <c:v>85</c:v>
                </c:pt>
                <c:pt idx="29">
                  <c:v>88</c:v>
                </c:pt>
                <c:pt idx="30">
                  <c:v>91</c:v>
                </c:pt>
                <c:pt idx="31">
                  <c:v>94</c:v>
                </c:pt>
                <c:pt idx="32">
                  <c:v>97</c:v>
                </c:pt>
                <c:pt idx="33">
                  <c:v>100</c:v>
                </c:pt>
              </c:strCache>
            </c:strRef>
          </c:cat>
          <c:val>
            <c:numRef>
              <c:f>Aカーブ!$I$5:$I$38</c:f>
              <c:numCache>
                <c:formatCode>General</c:formatCode>
                <c:ptCount val="34"/>
                <c:pt idx="0">
                  <c:v>0</c:v>
                </c:pt>
                <c:pt idx="1">
                  <c:v>0.000918273645546373</c:v>
                </c:pt>
                <c:pt idx="2">
                  <c:v>0.00367309458218549</c:v>
                </c:pt>
                <c:pt idx="3">
                  <c:v>0.00826446280991736</c:v>
                </c:pt>
                <c:pt idx="4">
                  <c:v>0.014692378328742</c:v>
                </c:pt>
                <c:pt idx="5">
                  <c:v>0.0229568411386593</c:v>
                </c:pt>
                <c:pt idx="6">
                  <c:v>0.0330578512396694</c:v>
                </c:pt>
                <c:pt idx="7">
                  <c:v>0.0449954086317723</c:v>
                </c:pt>
                <c:pt idx="8">
                  <c:v>0.0587695133149679</c:v>
                </c:pt>
                <c:pt idx="9">
                  <c:v>0.0743801652892562</c:v>
                </c:pt>
                <c:pt idx="10">
                  <c:v>0.0918273645546373</c:v>
                </c:pt>
                <c:pt idx="11">
                  <c:v>0.111111111111111</c:v>
                </c:pt>
                <c:pt idx="12">
                  <c:v>0.132231404958678</c:v>
                </c:pt>
                <c:pt idx="13">
                  <c:v>0.155188246097337</c:v>
                </c:pt>
                <c:pt idx="14">
                  <c:v>0.179981634527089</c:v>
                </c:pt>
                <c:pt idx="15">
                  <c:v>0.206611570247934</c:v>
                </c:pt>
                <c:pt idx="16">
                  <c:v>0.235078053259871</c:v>
                </c:pt>
                <c:pt idx="17">
                  <c:v>0.265381083562902</c:v>
                </c:pt>
                <c:pt idx="18">
                  <c:v>0.297520661157025</c:v>
                </c:pt>
                <c:pt idx="19">
                  <c:v>0.331496786042241</c:v>
                </c:pt>
                <c:pt idx="20">
                  <c:v>0.367309458218549</c:v>
                </c:pt>
                <c:pt idx="21">
                  <c:v>0.40495867768595</c:v>
                </c:pt>
                <c:pt idx="22">
                  <c:v>0.444444444444444</c:v>
                </c:pt>
                <c:pt idx="23">
                  <c:v>0.485766758494031</c:v>
                </c:pt>
                <c:pt idx="24">
                  <c:v>0.528925619834711</c:v>
                </c:pt>
                <c:pt idx="25">
                  <c:v>0.573921028466483</c:v>
                </c:pt>
                <c:pt idx="26">
                  <c:v>0.620752984389348</c:v>
                </c:pt>
                <c:pt idx="27">
                  <c:v>0.669421487603306</c:v>
                </c:pt>
                <c:pt idx="28">
                  <c:v>0.719926538108356</c:v>
                </c:pt>
                <c:pt idx="29">
                  <c:v>0.7722681359045</c:v>
                </c:pt>
                <c:pt idx="30">
                  <c:v>0.826446280991735</c:v>
                </c:pt>
                <c:pt idx="31">
                  <c:v>0.882460973370064</c:v>
                </c:pt>
                <c:pt idx="32">
                  <c:v>0.940312213039486</c:v>
                </c:pt>
                <c:pt idx="33">
                  <c:v>1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91917422"/>
        <c:axId val="67628718"/>
      </c:lineChart>
      <c:catAx>
        <c:axId val="81874473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sz="1100" strike="noStrike" u="none">
                    <a:solidFill>
                      <a:srgbClr val="000000"/>
                    </a:solidFill>
                    <a:uFillTx/>
                    <a:latin typeface="Meiryo UI"/>
                    <a:ea typeface="Meiryo UI"/>
                  </a:rPr>
                  <a:t>つまみ回転角比率</a:t>
                </a:r>
                <a:r>
                  <a:rPr b="1" lang="en-US" sz="11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rPr>
                  <a:t>(%)</a:t>
                </a:r>
              </a:p>
            </c:rich>
          </c:tx>
          <c:layout>
            <c:manualLayout>
              <c:xMode val="edge"/>
              <c:yMode val="edge"/>
              <c:x val="0.643767174619036"/>
              <c:y val="0.856617961206528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Meiryo UI"/>
                <a:ea typeface="Meiryo UI"/>
              </a:defRPr>
            </a:pPr>
          </a:p>
        </c:txPr>
        <c:crossAx val="26035356"/>
        <c:crossesAt val="-80"/>
        <c:auto val="1"/>
        <c:lblAlgn val="ctr"/>
        <c:lblOffset val="100"/>
        <c:noMultiLvlLbl val="0"/>
      </c:catAx>
      <c:valAx>
        <c:axId val="26035356"/>
        <c:scaling>
          <c:orientation val="minMax"/>
          <c:min val="-8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low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Meiryo UI"/>
                <a:ea typeface="Meiryo UI"/>
              </a:defRPr>
            </a:pPr>
          </a:p>
        </c:txPr>
        <c:crossAx val="81874473"/>
        <c:crossesAt val="1"/>
        <c:crossBetween val="midCat"/>
        <c:majorUnit val="20"/>
      </c:valAx>
      <c:catAx>
        <c:axId val="9191742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Arial"/>
                <a:ea typeface="DejaVu Sans"/>
              </a:defRPr>
            </a:pPr>
          </a:p>
        </c:txPr>
        <c:crossAx val="67628718"/>
        <c:auto val="1"/>
        <c:lblAlgn val="ctr"/>
        <c:lblOffset val="100"/>
        <c:noMultiLvlLbl val="0"/>
      </c:catAx>
      <c:valAx>
        <c:axId val="67628718"/>
        <c:scaling>
          <c:orientation val="minMax"/>
          <c:max val="1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0">
            <a:solidFill>
              <a:srgbClr val="808080"/>
            </a:solidFill>
          </a:ln>
        </c:spPr>
        <c:txPr>
          <a:bodyPr/>
          <a:lstStyle/>
          <a:p>
            <a:pPr>
              <a:defRPr b="0" sz="1100" strike="noStrike" u="none">
                <a:solidFill>
                  <a:srgbClr val="000000"/>
                </a:solidFill>
                <a:uFillTx/>
                <a:latin typeface="Meiryo UI"/>
                <a:ea typeface="Meiryo UI"/>
              </a:defRPr>
            </a:pPr>
          </a:p>
        </c:txPr>
        <c:crossAx val="91917422"/>
        <c:crosses val="max"/>
        <c:crossBetween val="midCat"/>
        <c:majorUnit val="0.2"/>
      </c:valAx>
      <c:spPr>
        <a:noFill/>
        <a:ln w="0"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24625"/>
          <c:y val="0.439303161581713"/>
          <c:w val="0.299875"/>
          <c:h val="0.084523919255230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1" sz="1000" strike="noStrike" u="none">
              <a:solidFill>
                <a:srgbClr val="000000"/>
              </a:solidFill>
              <a:uFillTx/>
              <a:latin typeface="Meiryo UI"/>
              <a:ea typeface="Meiryo UI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28</xdr:col>
      <xdr:colOff>601560</xdr:colOff>
      <xdr:row>15</xdr:row>
      <xdr:rowOff>85680</xdr:rowOff>
    </xdr:from>
    <xdr:to>
      <xdr:col>39</xdr:col>
      <xdr:colOff>322920</xdr:colOff>
      <xdr:row>46</xdr:row>
      <xdr:rowOff>52200</xdr:rowOff>
    </xdr:to>
    <xdr:graphicFrame>
      <xdr:nvGraphicFramePr>
        <xdr:cNvPr id="0" name="グラフ 1"/>
        <xdr:cNvGraphicFramePr/>
      </xdr:nvGraphicFramePr>
      <xdr:xfrm>
        <a:off x="10651680" y="2714760"/>
        <a:ext cx="6636600" cy="5726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359640</xdr:colOff>
      <xdr:row>14</xdr:row>
      <xdr:rowOff>89280</xdr:rowOff>
    </xdr:from>
    <xdr:to>
      <xdr:col>4</xdr:col>
      <xdr:colOff>439200</xdr:colOff>
      <xdr:row>14</xdr:row>
      <xdr:rowOff>174600</xdr:rowOff>
    </xdr:to>
    <xdr:sp>
      <xdr:nvSpPr>
        <xdr:cNvPr id="1" name="Oval 3"/>
        <xdr:cNvSpPr/>
      </xdr:nvSpPr>
      <xdr:spPr>
        <a:xfrm>
          <a:off x="1467720" y="25430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225720</xdr:colOff>
      <xdr:row>6</xdr:row>
      <xdr:rowOff>53640</xdr:rowOff>
    </xdr:from>
    <xdr:to>
      <xdr:col>1</xdr:col>
      <xdr:colOff>106920</xdr:colOff>
      <xdr:row>6</xdr:row>
      <xdr:rowOff>157680</xdr:rowOff>
    </xdr:to>
    <xdr:sp>
      <xdr:nvSpPr>
        <xdr:cNvPr id="2" name="Oval 4"/>
        <xdr:cNvSpPr/>
      </xdr:nvSpPr>
      <xdr:spPr>
        <a:xfrm flipH="1">
          <a:off x="225720" y="1105200"/>
          <a:ext cx="116640" cy="10404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217080</xdr:colOff>
      <xdr:row>14</xdr:row>
      <xdr:rowOff>51120</xdr:rowOff>
    </xdr:from>
    <xdr:to>
      <xdr:col>1</xdr:col>
      <xdr:colOff>98280</xdr:colOff>
      <xdr:row>14</xdr:row>
      <xdr:rowOff>165240</xdr:rowOff>
    </xdr:to>
    <xdr:sp>
      <xdr:nvSpPr>
        <xdr:cNvPr id="3" name="Oval 5"/>
        <xdr:cNvSpPr/>
      </xdr:nvSpPr>
      <xdr:spPr>
        <a:xfrm flipH="1">
          <a:off x="217080" y="2504880"/>
          <a:ext cx="116640" cy="11412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237600</xdr:colOff>
      <xdr:row>4</xdr:row>
      <xdr:rowOff>170280</xdr:rowOff>
    </xdr:from>
    <xdr:to>
      <xdr:col>4</xdr:col>
      <xdr:colOff>10800</xdr:colOff>
      <xdr:row>8</xdr:row>
      <xdr:rowOff>33840</xdr:rowOff>
    </xdr:to>
    <xdr:grpSp>
      <xdr:nvGrpSpPr>
        <xdr:cNvPr id="4" name="Group 6"/>
        <xdr:cNvGrpSpPr/>
      </xdr:nvGrpSpPr>
      <xdr:grpSpPr>
        <a:xfrm>
          <a:off x="704880" y="1021680"/>
          <a:ext cx="564840" cy="263520"/>
          <a:chOff x="704880" y="1021680"/>
          <a:chExt cx="564840" cy="263520"/>
        </a:xfrm>
      </xdr:grpSpPr>
      <xdr:sp>
        <xdr:nvSpPr>
          <xdr:cNvPr id="5" name="Line 7"/>
          <xdr:cNvSpPr/>
        </xdr:nvSpPr>
        <xdr:spPr>
          <a:xfrm flipV="1">
            <a:off x="1116360" y="1151280"/>
            <a:ext cx="24840" cy="1278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" name="Line 8"/>
          <xdr:cNvSpPr/>
        </xdr:nvSpPr>
        <xdr:spPr>
          <a:xfrm flipH="1" flipV="1">
            <a:off x="1063080" y="1021680"/>
            <a:ext cx="50040" cy="2574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" name="Line 9"/>
          <xdr:cNvSpPr/>
        </xdr:nvSpPr>
        <xdr:spPr>
          <a:xfrm flipV="1">
            <a:off x="1014480" y="1021680"/>
            <a:ext cx="47520" cy="2574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" name="Line 10"/>
          <xdr:cNvSpPr/>
        </xdr:nvSpPr>
        <xdr:spPr>
          <a:xfrm flipH="1" flipV="1">
            <a:off x="961200" y="1027800"/>
            <a:ext cx="49680" cy="2574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" name="Line 11"/>
          <xdr:cNvSpPr/>
        </xdr:nvSpPr>
        <xdr:spPr>
          <a:xfrm flipV="1">
            <a:off x="911880" y="1021680"/>
            <a:ext cx="47520" cy="2574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" name="Line 12"/>
          <xdr:cNvSpPr/>
        </xdr:nvSpPr>
        <xdr:spPr>
          <a:xfrm flipH="1" flipV="1">
            <a:off x="858240" y="1021680"/>
            <a:ext cx="50400" cy="2574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" name="Line 13"/>
          <xdr:cNvSpPr/>
        </xdr:nvSpPr>
        <xdr:spPr>
          <a:xfrm flipV="1">
            <a:off x="833040" y="1022040"/>
            <a:ext cx="24120" cy="1274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" name="Line 14"/>
          <xdr:cNvSpPr/>
        </xdr:nvSpPr>
        <xdr:spPr>
          <a:xfrm>
            <a:off x="1143360" y="1151280"/>
            <a:ext cx="126360" cy="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" name="Line 15"/>
          <xdr:cNvSpPr/>
        </xdr:nvSpPr>
        <xdr:spPr>
          <a:xfrm>
            <a:off x="704880" y="1151280"/>
            <a:ext cx="126360" cy="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absolute">
    <xdr:from>
      <xdr:col>4</xdr:col>
      <xdr:colOff>785160</xdr:colOff>
      <xdr:row>5</xdr:row>
      <xdr:rowOff>30240</xdr:rowOff>
    </xdr:from>
    <xdr:to>
      <xdr:col>5</xdr:col>
      <xdr:colOff>186120</xdr:colOff>
      <xdr:row>8</xdr:row>
      <xdr:rowOff>7920</xdr:rowOff>
    </xdr:to>
    <xdr:grpSp>
      <xdr:nvGrpSpPr>
        <xdr:cNvPr id="14" name="Group 16"/>
        <xdr:cNvGrpSpPr/>
      </xdr:nvGrpSpPr>
      <xdr:grpSpPr>
        <a:xfrm>
          <a:off x="1778400" y="1021320"/>
          <a:ext cx="503640" cy="273600"/>
          <a:chOff x="1778400" y="1021320"/>
          <a:chExt cx="503640" cy="273600"/>
        </a:xfrm>
      </xdr:grpSpPr>
      <xdr:sp>
        <xdr:nvSpPr>
          <xdr:cNvPr id="15" name="Line 17"/>
          <xdr:cNvSpPr/>
        </xdr:nvSpPr>
        <xdr:spPr>
          <a:xfrm flipV="1">
            <a:off x="2145960" y="1154160"/>
            <a:ext cx="22680" cy="1321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" name="Line 18"/>
          <xdr:cNvSpPr/>
        </xdr:nvSpPr>
        <xdr:spPr>
          <a:xfrm flipH="1" flipV="1">
            <a:off x="2099880" y="1022040"/>
            <a:ext cx="45720" cy="2664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" name="Line 19"/>
          <xdr:cNvSpPr/>
        </xdr:nvSpPr>
        <xdr:spPr>
          <a:xfrm flipV="1">
            <a:off x="2055600" y="1022040"/>
            <a:ext cx="42480" cy="2664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" name="Line 20"/>
          <xdr:cNvSpPr/>
        </xdr:nvSpPr>
        <xdr:spPr>
          <a:xfrm flipH="1" flipV="1">
            <a:off x="2007720" y="1027800"/>
            <a:ext cx="45720" cy="2671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" name="Line 21"/>
          <xdr:cNvSpPr/>
        </xdr:nvSpPr>
        <xdr:spPr>
          <a:xfrm flipV="1">
            <a:off x="1963080" y="1022040"/>
            <a:ext cx="42840" cy="2664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0" name="Line 22"/>
          <xdr:cNvSpPr/>
        </xdr:nvSpPr>
        <xdr:spPr>
          <a:xfrm flipH="1" flipV="1">
            <a:off x="1916640" y="1022040"/>
            <a:ext cx="45360" cy="2664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" name="Line 23"/>
          <xdr:cNvSpPr/>
        </xdr:nvSpPr>
        <xdr:spPr>
          <a:xfrm flipV="1">
            <a:off x="1892880" y="1021320"/>
            <a:ext cx="22320" cy="1321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2" name="Line 24"/>
          <xdr:cNvSpPr/>
        </xdr:nvSpPr>
        <xdr:spPr>
          <a:xfrm>
            <a:off x="2169000" y="1155600"/>
            <a:ext cx="113040" cy="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3" name="Line 25"/>
          <xdr:cNvSpPr/>
        </xdr:nvSpPr>
        <xdr:spPr>
          <a:xfrm>
            <a:off x="1778400" y="1155600"/>
            <a:ext cx="113040" cy="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absolute">
    <xdr:from>
      <xdr:col>4</xdr:col>
      <xdr:colOff>241920</xdr:colOff>
      <xdr:row>2</xdr:row>
      <xdr:rowOff>131760</xdr:rowOff>
    </xdr:from>
    <xdr:to>
      <xdr:col>4</xdr:col>
      <xdr:colOff>528120</xdr:colOff>
      <xdr:row>6</xdr:row>
      <xdr:rowOff>69120</xdr:rowOff>
    </xdr:to>
    <xdr:grpSp>
      <xdr:nvGrpSpPr>
        <xdr:cNvPr id="24" name="Group 26"/>
        <xdr:cNvGrpSpPr/>
      </xdr:nvGrpSpPr>
      <xdr:grpSpPr>
        <a:xfrm>
          <a:off x="1173960" y="658440"/>
          <a:ext cx="638280" cy="286200"/>
          <a:chOff x="1173960" y="658440"/>
          <a:chExt cx="638280" cy="286200"/>
        </a:xfrm>
      </xdr:grpSpPr>
      <xdr:sp>
        <xdr:nvSpPr>
          <xdr:cNvPr id="25" name="Line 27"/>
          <xdr:cNvSpPr/>
        </xdr:nvSpPr>
        <xdr:spPr>
          <a:xfrm flipV="1">
            <a:off x="1638720" y="798840"/>
            <a:ext cx="28080" cy="1386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6" name="Line 28"/>
          <xdr:cNvSpPr/>
        </xdr:nvSpPr>
        <xdr:spPr>
          <a:xfrm flipH="1" flipV="1">
            <a:off x="1579320" y="658440"/>
            <a:ext cx="56880" cy="27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7" name="Line 29"/>
          <xdr:cNvSpPr/>
        </xdr:nvSpPr>
        <xdr:spPr>
          <a:xfrm flipV="1">
            <a:off x="1523520" y="658440"/>
            <a:ext cx="54000" cy="27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8" name="Line 30"/>
          <xdr:cNvSpPr/>
        </xdr:nvSpPr>
        <xdr:spPr>
          <a:xfrm flipH="1" flipV="1">
            <a:off x="1463400" y="665280"/>
            <a:ext cx="56880" cy="27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9" name="Line 31"/>
          <xdr:cNvSpPr/>
        </xdr:nvSpPr>
        <xdr:spPr>
          <a:xfrm flipV="1">
            <a:off x="1407600" y="658440"/>
            <a:ext cx="54000" cy="27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0" name="Line 32"/>
          <xdr:cNvSpPr/>
        </xdr:nvSpPr>
        <xdr:spPr>
          <a:xfrm flipH="1" flipV="1">
            <a:off x="1346400" y="658440"/>
            <a:ext cx="57240" cy="27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1" name="Line 33"/>
          <xdr:cNvSpPr/>
        </xdr:nvSpPr>
        <xdr:spPr>
          <a:xfrm flipV="1">
            <a:off x="1318320" y="658800"/>
            <a:ext cx="27360" cy="1389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2" name="Line 34"/>
          <xdr:cNvSpPr/>
        </xdr:nvSpPr>
        <xdr:spPr>
          <a:xfrm>
            <a:off x="1668240" y="799560"/>
            <a:ext cx="144000" cy="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3" name="Line 35"/>
          <xdr:cNvSpPr/>
        </xdr:nvSpPr>
        <xdr:spPr>
          <a:xfrm>
            <a:off x="1173960" y="799560"/>
            <a:ext cx="143280" cy="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absolute">
    <xdr:from>
      <xdr:col>4</xdr:col>
      <xdr:colOff>306720</xdr:colOff>
      <xdr:row>8</xdr:row>
      <xdr:rowOff>141480</xdr:rowOff>
    </xdr:from>
    <xdr:to>
      <xdr:col>4</xdr:col>
      <xdr:colOff>499320</xdr:colOff>
      <xdr:row>11</xdr:row>
      <xdr:rowOff>167400</xdr:rowOff>
    </xdr:to>
    <xdr:grpSp>
      <xdr:nvGrpSpPr>
        <xdr:cNvPr id="34" name="Group 36"/>
        <xdr:cNvGrpSpPr/>
      </xdr:nvGrpSpPr>
      <xdr:grpSpPr>
        <a:xfrm>
          <a:off x="1414800" y="1543680"/>
          <a:ext cx="192600" cy="551520"/>
          <a:chOff x="1414800" y="1543680"/>
          <a:chExt cx="192600" cy="551520"/>
        </a:xfrm>
      </xdr:grpSpPr>
      <xdr:sp>
        <xdr:nvSpPr>
          <xdr:cNvPr id="35" name="Line 37"/>
          <xdr:cNvSpPr/>
        </xdr:nvSpPr>
        <xdr:spPr>
          <a:xfrm flipH="1" flipV="1">
            <a:off x="1508760" y="1668240"/>
            <a:ext cx="93240" cy="241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6" name="Line 38"/>
          <xdr:cNvSpPr/>
        </xdr:nvSpPr>
        <xdr:spPr>
          <a:xfrm flipH="1">
            <a:off x="1414800" y="1695240"/>
            <a:ext cx="187560" cy="489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7" name="Line 39"/>
          <xdr:cNvSpPr/>
        </xdr:nvSpPr>
        <xdr:spPr>
          <a:xfrm flipH="1" flipV="1">
            <a:off x="1414800" y="1746360"/>
            <a:ext cx="187560" cy="460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8" name="Line 40"/>
          <xdr:cNvSpPr/>
        </xdr:nvSpPr>
        <xdr:spPr>
          <a:xfrm flipH="1">
            <a:off x="1419840" y="1794240"/>
            <a:ext cx="187560" cy="496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9" name="Line 41"/>
          <xdr:cNvSpPr/>
        </xdr:nvSpPr>
        <xdr:spPr>
          <a:xfrm flipH="1" flipV="1">
            <a:off x="1414800" y="1844640"/>
            <a:ext cx="187560" cy="47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40" name="Line 42"/>
          <xdr:cNvSpPr/>
        </xdr:nvSpPr>
        <xdr:spPr>
          <a:xfrm flipH="1">
            <a:off x="1414800" y="1894320"/>
            <a:ext cx="187560" cy="486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41" name="Line 43"/>
          <xdr:cNvSpPr/>
        </xdr:nvSpPr>
        <xdr:spPr>
          <a:xfrm flipH="1" flipV="1">
            <a:off x="1415520" y="1944360"/>
            <a:ext cx="92880" cy="237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42" name="Line 44"/>
          <xdr:cNvSpPr/>
        </xdr:nvSpPr>
        <xdr:spPr>
          <a:xfrm flipV="1">
            <a:off x="1509840" y="1543680"/>
            <a:ext cx="360" cy="1238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43" name="Line 45"/>
          <xdr:cNvSpPr/>
        </xdr:nvSpPr>
        <xdr:spPr>
          <a:xfrm flipV="1">
            <a:off x="1509840" y="1971360"/>
            <a:ext cx="360" cy="1238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absolute">
    <xdr:from>
      <xdr:col>4</xdr:col>
      <xdr:colOff>43560</xdr:colOff>
      <xdr:row>6</xdr:row>
      <xdr:rowOff>101160</xdr:rowOff>
    </xdr:from>
    <xdr:to>
      <xdr:col>4</xdr:col>
      <xdr:colOff>695880</xdr:colOff>
      <xdr:row>6</xdr:row>
      <xdr:rowOff>101160</xdr:rowOff>
    </xdr:to>
    <xdr:sp>
      <xdr:nvSpPr>
        <xdr:cNvPr id="44" name="Line 46"/>
        <xdr:cNvSpPr/>
      </xdr:nvSpPr>
      <xdr:spPr>
        <a:xfrm>
          <a:off x="1151640" y="1152720"/>
          <a:ext cx="6523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116280</xdr:colOff>
      <xdr:row>6</xdr:row>
      <xdr:rowOff>101160</xdr:rowOff>
    </xdr:from>
    <xdr:to>
      <xdr:col>2</xdr:col>
      <xdr:colOff>135720</xdr:colOff>
      <xdr:row>6</xdr:row>
      <xdr:rowOff>101160</xdr:rowOff>
    </xdr:to>
    <xdr:sp>
      <xdr:nvSpPr>
        <xdr:cNvPr id="45" name="Line 47"/>
        <xdr:cNvSpPr/>
      </xdr:nvSpPr>
      <xdr:spPr>
        <a:xfrm>
          <a:off x="351720" y="1152720"/>
          <a:ext cx="4017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4</xdr:col>
      <xdr:colOff>72720</xdr:colOff>
      <xdr:row>6</xdr:row>
      <xdr:rowOff>137880</xdr:rowOff>
    </xdr:from>
    <xdr:to>
      <xdr:col>4</xdr:col>
      <xdr:colOff>656640</xdr:colOff>
      <xdr:row>9</xdr:row>
      <xdr:rowOff>1800</xdr:rowOff>
    </xdr:to>
    <xdr:sp>
      <xdr:nvSpPr>
        <xdr:cNvPr id="46" name="Freeform 48"/>
        <xdr:cNvSpPr/>
      </xdr:nvSpPr>
      <xdr:spPr>
        <a:xfrm flipH="1" flipV="1" rot="10800000">
          <a:off x="596880" y="799560"/>
          <a:ext cx="583920" cy="389880"/>
        </a:xfrm>
        <a:custGeom>
          <a:avLst/>
          <a:gdLst>
            <a:gd name="textAreaLeft" fmla="*/ 360 w 583920"/>
            <a:gd name="textAreaRight" fmla="*/ 584640 w 583920"/>
            <a:gd name="textAreaTop" fmla="*/ -360 h 389880"/>
            <a:gd name="textAreaBottom" fmla="*/ 389880 h 389880"/>
          </a:gdLst>
          <a:ahLst/>
          <a:rect l="textAreaLeft" t="textAreaTop" r="textAreaRight" b="textAreaBottom"/>
          <a:pathLst>
            <a:path w="141" h="7">
              <a:moveTo>
                <a:pt x="0" y="7"/>
              </a:moveTo>
              <a:lnTo>
                <a:pt x="0" y="0"/>
              </a:lnTo>
              <a:lnTo>
                <a:pt x="141" y="0"/>
              </a:lnTo>
            </a:path>
          </a:pathLst>
        </a:custGeom>
        <a:noFill/>
        <a:ln w="158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</xdr:col>
      <xdr:colOff>367560</xdr:colOff>
      <xdr:row>6</xdr:row>
      <xdr:rowOff>90360</xdr:rowOff>
    </xdr:from>
    <xdr:to>
      <xdr:col>7</xdr:col>
      <xdr:colOff>209880</xdr:colOff>
      <xdr:row>8</xdr:row>
      <xdr:rowOff>82800</xdr:rowOff>
    </xdr:to>
    <xdr:sp>
      <xdr:nvSpPr>
        <xdr:cNvPr id="47" name="Freeform 49"/>
        <xdr:cNvSpPr/>
      </xdr:nvSpPr>
      <xdr:spPr>
        <a:xfrm flipV="1" rot="10800000">
          <a:off x="1763640" y="798840"/>
          <a:ext cx="584640" cy="343080"/>
        </a:xfrm>
        <a:custGeom>
          <a:avLst/>
          <a:gdLst>
            <a:gd name="textAreaLeft" fmla="*/ 0 w 584640"/>
            <a:gd name="textAreaRight" fmla="*/ 585000 w 584640"/>
            <a:gd name="textAreaTop" fmla="*/ -360 h 343080"/>
            <a:gd name="textAreaBottom" fmla="*/ 343080 h 343080"/>
          </a:gdLst>
          <a:ahLst/>
          <a:rect l="textAreaLeft" t="textAreaTop" r="textAreaRight" b="textAreaBottom"/>
          <a:pathLst>
            <a:path w="141" h="7">
              <a:moveTo>
                <a:pt x="0" y="7"/>
              </a:moveTo>
              <a:lnTo>
                <a:pt x="0" y="0"/>
              </a:lnTo>
              <a:lnTo>
                <a:pt x="141" y="0"/>
              </a:lnTo>
            </a:path>
          </a:pathLst>
        </a:custGeom>
        <a:noFill/>
        <a:ln w="158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4</xdr:col>
      <xdr:colOff>100800</xdr:colOff>
      <xdr:row>3</xdr:row>
      <xdr:rowOff>169200</xdr:rowOff>
    </xdr:from>
    <xdr:to>
      <xdr:col>4</xdr:col>
      <xdr:colOff>643320</xdr:colOff>
      <xdr:row>5</xdr:row>
      <xdr:rowOff>19080</xdr:rowOff>
    </xdr:to>
    <xdr:sp>
      <xdr:nvSpPr>
        <xdr:cNvPr id="48" name="Line 50"/>
        <xdr:cNvSpPr/>
      </xdr:nvSpPr>
      <xdr:spPr>
        <a:xfrm flipV="1">
          <a:off x="1208880" y="695160"/>
          <a:ext cx="542520" cy="200160"/>
        </a:xfrm>
        <a:prstGeom prst="line">
          <a:avLst/>
        </a:prstGeom>
        <a:ln w="1584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4</xdr:col>
      <xdr:colOff>307080</xdr:colOff>
      <xdr:row>8</xdr:row>
      <xdr:rowOff>149760</xdr:rowOff>
    </xdr:from>
    <xdr:to>
      <xdr:col>4</xdr:col>
      <xdr:colOff>482400</xdr:colOff>
      <xdr:row>11</xdr:row>
      <xdr:rowOff>119880</xdr:rowOff>
    </xdr:to>
    <xdr:sp>
      <xdr:nvSpPr>
        <xdr:cNvPr id="49" name="Line 51"/>
        <xdr:cNvSpPr/>
      </xdr:nvSpPr>
      <xdr:spPr>
        <a:xfrm flipV="1">
          <a:off x="1415160" y="1551960"/>
          <a:ext cx="175320" cy="495720"/>
        </a:xfrm>
        <a:prstGeom prst="line">
          <a:avLst/>
        </a:prstGeom>
        <a:ln w="1584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4</xdr:col>
      <xdr:colOff>394560</xdr:colOff>
      <xdr:row>6</xdr:row>
      <xdr:rowOff>101160</xdr:rowOff>
    </xdr:from>
    <xdr:to>
      <xdr:col>4</xdr:col>
      <xdr:colOff>395640</xdr:colOff>
      <xdr:row>8</xdr:row>
      <xdr:rowOff>159480</xdr:rowOff>
    </xdr:to>
    <xdr:sp>
      <xdr:nvSpPr>
        <xdr:cNvPr id="50" name="Line 52"/>
        <xdr:cNvSpPr/>
      </xdr:nvSpPr>
      <xdr:spPr>
        <a:xfrm>
          <a:off x="1502640" y="1152720"/>
          <a:ext cx="1080" cy="4089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4</xdr:col>
      <xdr:colOff>394560</xdr:colOff>
      <xdr:row>11</xdr:row>
      <xdr:rowOff>167760</xdr:rowOff>
    </xdr:from>
    <xdr:to>
      <xdr:col>4</xdr:col>
      <xdr:colOff>395640</xdr:colOff>
      <xdr:row>14</xdr:row>
      <xdr:rowOff>127440</xdr:rowOff>
    </xdr:to>
    <xdr:sp>
      <xdr:nvSpPr>
        <xdr:cNvPr id="51" name="Line 53"/>
        <xdr:cNvSpPr/>
      </xdr:nvSpPr>
      <xdr:spPr>
        <a:xfrm>
          <a:off x="1502640" y="2095560"/>
          <a:ext cx="1080" cy="48564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4</xdr:col>
      <xdr:colOff>342720</xdr:colOff>
      <xdr:row>6</xdr:row>
      <xdr:rowOff>63000</xdr:rowOff>
    </xdr:from>
    <xdr:to>
      <xdr:col>4</xdr:col>
      <xdr:colOff>417960</xdr:colOff>
      <xdr:row>6</xdr:row>
      <xdr:rowOff>148320</xdr:rowOff>
    </xdr:to>
    <xdr:sp>
      <xdr:nvSpPr>
        <xdr:cNvPr id="52" name="Oval 54"/>
        <xdr:cNvSpPr/>
      </xdr:nvSpPr>
      <xdr:spPr>
        <a:xfrm>
          <a:off x="1450800" y="1114560"/>
          <a:ext cx="7524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</xdr:col>
      <xdr:colOff>314280</xdr:colOff>
      <xdr:row>6</xdr:row>
      <xdr:rowOff>63000</xdr:rowOff>
    </xdr:from>
    <xdr:to>
      <xdr:col>5</xdr:col>
      <xdr:colOff>410400</xdr:colOff>
      <xdr:row>6</xdr:row>
      <xdr:rowOff>148320</xdr:rowOff>
    </xdr:to>
    <xdr:sp>
      <xdr:nvSpPr>
        <xdr:cNvPr id="53" name="Oval 55"/>
        <xdr:cNvSpPr/>
      </xdr:nvSpPr>
      <xdr:spPr>
        <a:xfrm>
          <a:off x="2295000" y="1114560"/>
          <a:ext cx="9612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307800</xdr:colOff>
      <xdr:row>6</xdr:row>
      <xdr:rowOff>63000</xdr:rowOff>
    </xdr:from>
    <xdr:to>
      <xdr:col>2</xdr:col>
      <xdr:colOff>4680</xdr:colOff>
      <xdr:row>6</xdr:row>
      <xdr:rowOff>148320</xdr:rowOff>
    </xdr:to>
    <xdr:sp>
      <xdr:nvSpPr>
        <xdr:cNvPr id="54" name="Oval 56"/>
        <xdr:cNvSpPr/>
      </xdr:nvSpPr>
      <xdr:spPr>
        <a:xfrm>
          <a:off x="543240" y="1114560"/>
          <a:ext cx="7920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81000</xdr:colOff>
      <xdr:row>14</xdr:row>
      <xdr:rowOff>127440</xdr:rowOff>
    </xdr:from>
    <xdr:to>
      <xdr:col>5</xdr:col>
      <xdr:colOff>678240</xdr:colOff>
      <xdr:row>14</xdr:row>
      <xdr:rowOff>127440</xdr:rowOff>
    </xdr:to>
    <xdr:sp>
      <xdr:nvSpPr>
        <xdr:cNvPr id="55" name="Line 57"/>
        <xdr:cNvSpPr/>
      </xdr:nvSpPr>
      <xdr:spPr>
        <a:xfrm>
          <a:off x="316440" y="2581200"/>
          <a:ext cx="23425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-720</xdr:colOff>
      <xdr:row>6</xdr:row>
      <xdr:rowOff>53640</xdr:rowOff>
    </xdr:from>
    <xdr:to>
      <xdr:col>6</xdr:col>
      <xdr:colOff>37440</xdr:colOff>
      <xdr:row>6</xdr:row>
      <xdr:rowOff>157680</xdr:rowOff>
    </xdr:to>
    <xdr:sp>
      <xdr:nvSpPr>
        <xdr:cNvPr id="56" name="Oval 58"/>
        <xdr:cNvSpPr/>
      </xdr:nvSpPr>
      <xdr:spPr>
        <a:xfrm flipH="1">
          <a:off x="2678400" y="1105200"/>
          <a:ext cx="38160" cy="10404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</xdr:col>
      <xdr:colOff>688320</xdr:colOff>
      <xdr:row>14</xdr:row>
      <xdr:rowOff>61200</xdr:rowOff>
    </xdr:from>
    <xdr:to>
      <xdr:col>6</xdr:col>
      <xdr:colOff>27000</xdr:colOff>
      <xdr:row>14</xdr:row>
      <xdr:rowOff>174600</xdr:rowOff>
    </xdr:to>
    <xdr:sp>
      <xdr:nvSpPr>
        <xdr:cNvPr id="57" name="Oval 59"/>
        <xdr:cNvSpPr/>
      </xdr:nvSpPr>
      <xdr:spPr>
        <a:xfrm flipH="1">
          <a:off x="2669040" y="2514960"/>
          <a:ext cx="37080" cy="11340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</xdr:col>
      <xdr:colOff>235440</xdr:colOff>
      <xdr:row>6</xdr:row>
      <xdr:rowOff>101160</xdr:rowOff>
    </xdr:from>
    <xdr:to>
      <xdr:col>6</xdr:col>
      <xdr:colOff>8640</xdr:colOff>
      <xdr:row>6</xdr:row>
      <xdr:rowOff>101160</xdr:rowOff>
    </xdr:to>
    <xdr:sp>
      <xdr:nvSpPr>
        <xdr:cNvPr id="58" name="Line 60"/>
        <xdr:cNvSpPr/>
      </xdr:nvSpPr>
      <xdr:spPr>
        <a:xfrm>
          <a:off x="2216160" y="1152720"/>
          <a:ext cx="47160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209520</xdr:colOff>
      <xdr:row>6</xdr:row>
      <xdr:rowOff>85680</xdr:rowOff>
    </xdr:from>
    <xdr:to>
      <xdr:col>27</xdr:col>
      <xdr:colOff>409680</xdr:colOff>
      <xdr:row>9</xdr:row>
      <xdr:rowOff>130680</xdr:rowOff>
    </xdr:to>
    <xdr:sp>
      <xdr:nvSpPr>
        <xdr:cNvPr id="59" name="AutoShape 61"/>
        <xdr:cNvSpPr/>
      </xdr:nvSpPr>
      <xdr:spPr>
        <a:xfrm>
          <a:off x="9631080" y="1137240"/>
          <a:ext cx="200160" cy="570960"/>
        </a:xfrm>
        <a:prstGeom prst="rightArrow">
          <a:avLst>
            <a:gd name="adj1" fmla="val 50000"/>
            <a:gd name="adj2" fmla="val 25000"/>
          </a:avLst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68400</xdr:colOff>
      <xdr:row>5</xdr:row>
      <xdr:rowOff>160560</xdr:rowOff>
    </xdr:from>
    <xdr:to>
      <xdr:col>27</xdr:col>
      <xdr:colOff>506880</xdr:colOff>
      <xdr:row>6</xdr:row>
      <xdr:rowOff>37080</xdr:rowOff>
    </xdr:to>
    <xdr:grpSp>
      <xdr:nvGrpSpPr>
        <xdr:cNvPr id="60" name="Group 65"/>
        <xdr:cNvGrpSpPr/>
      </xdr:nvGrpSpPr>
      <xdr:grpSpPr>
        <a:xfrm>
          <a:off x="9683280" y="843480"/>
          <a:ext cx="51840" cy="438480"/>
          <a:chOff x="9683280" y="843480"/>
          <a:chExt cx="51840" cy="438480"/>
        </a:xfrm>
      </xdr:grpSpPr>
      <xdr:sp>
        <xdr:nvSpPr>
          <xdr:cNvPr id="61" name="Line 66"/>
          <xdr:cNvSpPr/>
        </xdr:nvSpPr>
        <xdr:spPr>
          <a:xfrm flipV="1">
            <a:off x="9707760" y="1184040"/>
            <a:ext cx="15120" cy="29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2" name="Line 67"/>
          <xdr:cNvSpPr/>
        </xdr:nvSpPr>
        <xdr:spPr>
          <a:xfrm flipV="1">
            <a:off x="9707760" y="1071360"/>
            <a:ext cx="20880" cy="1407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3" name="Line 68"/>
          <xdr:cNvSpPr/>
        </xdr:nvSpPr>
        <xdr:spPr>
          <a:xfrm flipV="1">
            <a:off x="9698400" y="1071360"/>
            <a:ext cx="30240" cy="615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4" name="Line 69"/>
          <xdr:cNvSpPr/>
        </xdr:nvSpPr>
        <xdr:spPr>
          <a:xfrm flipV="1">
            <a:off x="9697680" y="994320"/>
            <a:ext cx="20880" cy="1414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5" name="Line 70"/>
          <xdr:cNvSpPr/>
        </xdr:nvSpPr>
        <xdr:spPr>
          <a:xfrm flipV="1">
            <a:off x="9689040" y="991800"/>
            <a:ext cx="30240" cy="622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6" name="Line 71"/>
          <xdr:cNvSpPr/>
        </xdr:nvSpPr>
        <xdr:spPr>
          <a:xfrm flipV="1">
            <a:off x="9689040" y="912600"/>
            <a:ext cx="20880" cy="1414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7" name="Line 72"/>
          <xdr:cNvSpPr/>
        </xdr:nvSpPr>
        <xdr:spPr>
          <a:xfrm flipV="1">
            <a:off x="9694800" y="913320"/>
            <a:ext cx="15120" cy="29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8" name="Line 73"/>
          <xdr:cNvSpPr/>
        </xdr:nvSpPr>
        <xdr:spPr>
          <a:xfrm>
            <a:off x="9723240" y="1183320"/>
            <a:ext cx="11880" cy="986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9" name="Line 74"/>
          <xdr:cNvSpPr/>
        </xdr:nvSpPr>
        <xdr:spPr>
          <a:xfrm>
            <a:off x="9683280" y="843480"/>
            <a:ext cx="11520" cy="982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oneCell">
    <xdr:from>
      <xdr:col>27</xdr:col>
      <xdr:colOff>156600</xdr:colOff>
      <xdr:row>4</xdr:row>
      <xdr:rowOff>95040</xdr:rowOff>
    </xdr:from>
    <xdr:to>
      <xdr:col>28</xdr:col>
      <xdr:colOff>22680</xdr:colOff>
      <xdr:row>4</xdr:row>
      <xdr:rowOff>95040</xdr:rowOff>
    </xdr:to>
    <xdr:sp>
      <xdr:nvSpPr>
        <xdr:cNvPr id="70" name="Line 93"/>
        <xdr:cNvSpPr/>
      </xdr:nvSpPr>
      <xdr:spPr>
        <a:xfrm>
          <a:off x="9578160" y="795960"/>
          <a:ext cx="49464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28</xdr:col>
      <xdr:colOff>14760</xdr:colOff>
      <xdr:row>6</xdr:row>
      <xdr:rowOff>105840</xdr:rowOff>
    </xdr:from>
    <xdr:to>
      <xdr:col>28</xdr:col>
      <xdr:colOff>527040</xdr:colOff>
      <xdr:row>8</xdr:row>
      <xdr:rowOff>126360</xdr:rowOff>
    </xdr:to>
    <xdr:sp>
      <xdr:nvSpPr>
        <xdr:cNvPr id="71" name="Freeform 95"/>
        <xdr:cNvSpPr/>
      </xdr:nvSpPr>
      <xdr:spPr>
        <a:xfrm flipH="1" flipV="1" rot="10800000">
          <a:off x="9552600" y="786240"/>
          <a:ext cx="512280" cy="371160"/>
        </a:xfrm>
        <a:custGeom>
          <a:avLst/>
          <a:gdLst>
            <a:gd name="textAreaLeft" fmla="*/ -360 w 512280"/>
            <a:gd name="textAreaRight" fmla="*/ 512280 w 512280"/>
            <a:gd name="textAreaTop" fmla="*/ -360 h 371160"/>
            <a:gd name="textAreaBottom" fmla="*/ 371160 h 371160"/>
          </a:gdLst>
          <a:ahLst/>
          <a:rect l="textAreaLeft" t="textAreaTop" r="textAreaRight" b="textAreaBottom"/>
          <a:pathLst>
            <a:path w="141" h="7">
              <a:moveTo>
                <a:pt x="0" y="7"/>
              </a:moveTo>
              <a:lnTo>
                <a:pt x="0" y="0"/>
              </a:lnTo>
              <a:lnTo>
                <a:pt x="141" y="0"/>
              </a:lnTo>
            </a:path>
          </a:pathLst>
        </a:custGeom>
        <a:noFill/>
        <a:ln w="158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28</xdr:col>
      <xdr:colOff>594000</xdr:colOff>
      <xdr:row>6</xdr:row>
      <xdr:rowOff>105840</xdr:rowOff>
    </xdr:from>
    <xdr:to>
      <xdr:col>29</xdr:col>
      <xdr:colOff>558720</xdr:colOff>
      <xdr:row>8</xdr:row>
      <xdr:rowOff>126360</xdr:rowOff>
    </xdr:to>
    <xdr:sp>
      <xdr:nvSpPr>
        <xdr:cNvPr id="72" name="Freeform 96"/>
        <xdr:cNvSpPr/>
      </xdr:nvSpPr>
      <xdr:spPr>
        <a:xfrm flipV="1" rot="10800000">
          <a:off x="10050840" y="786240"/>
          <a:ext cx="593280" cy="371160"/>
        </a:xfrm>
        <a:custGeom>
          <a:avLst/>
          <a:gdLst>
            <a:gd name="textAreaLeft" fmla="*/ 0 w 593280"/>
            <a:gd name="textAreaRight" fmla="*/ 593640 w 593280"/>
            <a:gd name="textAreaTop" fmla="*/ -360 h 371160"/>
            <a:gd name="textAreaBottom" fmla="*/ 371160 h 371160"/>
          </a:gdLst>
          <a:ahLst/>
          <a:rect l="textAreaLeft" t="textAreaTop" r="textAreaRight" b="textAreaBottom"/>
          <a:pathLst>
            <a:path w="141" h="7">
              <a:moveTo>
                <a:pt x="0" y="7"/>
              </a:moveTo>
              <a:lnTo>
                <a:pt x="0" y="0"/>
              </a:lnTo>
              <a:lnTo>
                <a:pt x="141" y="0"/>
              </a:lnTo>
            </a:path>
          </a:pathLst>
        </a:custGeom>
        <a:noFill/>
        <a:ln w="158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156960</xdr:colOff>
      <xdr:row>1</xdr:row>
      <xdr:rowOff>113760</xdr:rowOff>
    </xdr:from>
    <xdr:to>
      <xdr:col>27</xdr:col>
      <xdr:colOff>583200</xdr:colOff>
      <xdr:row>2</xdr:row>
      <xdr:rowOff>148680</xdr:rowOff>
    </xdr:to>
    <xdr:sp>
      <xdr:nvSpPr>
        <xdr:cNvPr id="73" name="Line 97"/>
        <xdr:cNvSpPr/>
      </xdr:nvSpPr>
      <xdr:spPr>
        <a:xfrm flipV="1">
          <a:off x="9578520" y="289080"/>
          <a:ext cx="426240" cy="210240"/>
        </a:xfrm>
        <a:prstGeom prst="line">
          <a:avLst/>
        </a:prstGeom>
        <a:ln w="1584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0</xdr:colOff>
      <xdr:row>11</xdr:row>
      <xdr:rowOff>0</xdr:rowOff>
    </xdr:from>
    <xdr:to>
      <xdr:col>27</xdr:col>
      <xdr:colOff>0</xdr:colOff>
      <xdr:row>13</xdr:row>
      <xdr:rowOff>1440</xdr:rowOff>
    </xdr:to>
    <xdr:sp>
      <xdr:nvSpPr>
        <xdr:cNvPr id="74" name="Line 98"/>
        <xdr:cNvSpPr/>
      </xdr:nvSpPr>
      <xdr:spPr>
        <a:xfrm>
          <a:off x="9421560" y="1927800"/>
          <a:ext cx="0" cy="3520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575640</xdr:colOff>
      <xdr:row>4</xdr:row>
      <xdr:rowOff>47520</xdr:rowOff>
    </xdr:from>
    <xdr:to>
      <xdr:col>28</xdr:col>
      <xdr:colOff>26640</xdr:colOff>
      <xdr:row>4</xdr:row>
      <xdr:rowOff>132840</xdr:rowOff>
    </xdr:to>
    <xdr:sp>
      <xdr:nvSpPr>
        <xdr:cNvPr id="75" name="Oval 99"/>
        <xdr:cNvSpPr/>
      </xdr:nvSpPr>
      <xdr:spPr>
        <a:xfrm>
          <a:off x="9997200" y="7484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558000</xdr:colOff>
      <xdr:row>13</xdr:row>
      <xdr:rowOff>9360</xdr:rowOff>
    </xdr:from>
    <xdr:to>
      <xdr:col>30</xdr:col>
      <xdr:colOff>591840</xdr:colOff>
      <xdr:row>13</xdr:row>
      <xdr:rowOff>9360</xdr:rowOff>
    </xdr:to>
    <xdr:sp>
      <xdr:nvSpPr>
        <xdr:cNvPr id="76" name="Line 101"/>
        <xdr:cNvSpPr/>
      </xdr:nvSpPr>
      <xdr:spPr>
        <a:xfrm>
          <a:off x="9979560" y="2287800"/>
          <a:ext cx="191988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567360</xdr:colOff>
      <xdr:row>4</xdr:row>
      <xdr:rowOff>95040</xdr:rowOff>
    </xdr:from>
    <xdr:to>
      <xdr:col>28</xdr:col>
      <xdr:colOff>460800</xdr:colOff>
      <xdr:row>4</xdr:row>
      <xdr:rowOff>95040</xdr:rowOff>
    </xdr:to>
    <xdr:sp>
      <xdr:nvSpPr>
        <xdr:cNvPr id="77" name="Line 102"/>
        <xdr:cNvSpPr/>
      </xdr:nvSpPr>
      <xdr:spPr>
        <a:xfrm>
          <a:off x="9988920" y="795960"/>
          <a:ext cx="52200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28</xdr:col>
      <xdr:colOff>297000</xdr:colOff>
      <xdr:row>4</xdr:row>
      <xdr:rowOff>123480</xdr:rowOff>
    </xdr:from>
    <xdr:to>
      <xdr:col>28</xdr:col>
      <xdr:colOff>479520</xdr:colOff>
      <xdr:row>12</xdr:row>
      <xdr:rowOff>64080</xdr:rowOff>
    </xdr:to>
    <xdr:grpSp>
      <xdr:nvGrpSpPr>
        <xdr:cNvPr id="78" name="Group 103"/>
        <xdr:cNvGrpSpPr/>
      </xdr:nvGrpSpPr>
      <xdr:grpSpPr>
        <a:xfrm>
          <a:off x="10347120" y="824400"/>
          <a:ext cx="182520" cy="1342800"/>
          <a:chOff x="10347120" y="824400"/>
          <a:chExt cx="182520" cy="1342800"/>
        </a:xfrm>
      </xdr:grpSpPr>
      <xdr:sp>
        <xdr:nvSpPr>
          <xdr:cNvPr id="79" name="Line 104"/>
          <xdr:cNvSpPr/>
        </xdr:nvSpPr>
        <xdr:spPr>
          <a:xfrm flipH="1" flipV="1">
            <a:off x="10437840" y="1298160"/>
            <a:ext cx="83520" cy="241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0" name="Line 105"/>
          <xdr:cNvSpPr/>
        </xdr:nvSpPr>
        <xdr:spPr>
          <a:xfrm flipH="1">
            <a:off x="10347120" y="1324080"/>
            <a:ext cx="174240" cy="496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1" name="Line 106"/>
          <xdr:cNvSpPr/>
        </xdr:nvSpPr>
        <xdr:spPr>
          <a:xfrm flipH="1" flipV="1">
            <a:off x="10347120" y="1375200"/>
            <a:ext cx="174240" cy="45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2" name="Line 107"/>
          <xdr:cNvSpPr/>
        </xdr:nvSpPr>
        <xdr:spPr>
          <a:xfrm flipH="1">
            <a:off x="10355040" y="1422360"/>
            <a:ext cx="174600" cy="554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3" name="Line 108"/>
          <xdr:cNvSpPr/>
        </xdr:nvSpPr>
        <xdr:spPr>
          <a:xfrm flipH="1" flipV="1">
            <a:off x="10347120" y="1478520"/>
            <a:ext cx="174240" cy="45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4" name="Line 109"/>
          <xdr:cNvSpPr/>
        </xdr:nvSpPr>
        <xdr:spPr>
          <a:xfrm flipH="1">
            <a:off x="10347120" y="1524240"/>
            <a:ext cx="174240" cy="496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5" name="Line 110"/>
          <xdr:cNvSpPr/>
        </xdr:nvSpPr>
        <xdr:spPr>
          <a:xfrm flipH="1" flipV="1">
            <a:off x="10347120" y="1575720"/>
            <a:ext cx="88560" cy="288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6" name="Line 111"/>
          <xdr:cNvSpPr/>
        </xdr:nvSpPr>
        <xdr:spPr>
          <a:xfrm flipV="1">
            <a:off x="10437840" y="824400"/>
            <a:ext cx="360" cy="4726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7" name="Line 112"/>
          <xdr:cNvSpPr/>
        </xdr:nvSpPr>
        <xdr:spPr>
          <a:xfrm flipV="1">
            <a:off x="10437840" y="1607040"/>
            <a:ext cx="360" cy="560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oneCell">
    <xdr:from>
      <xdr:col>27</xdr:col>
      <xdr:colOff>287280</xdr:colOff>
      <xdr:row>4</xdr:row>
      <xdr:rowOff>114480</xdr:rowOff>
    </xdr:from>
    <xdr:to>
      <xdr:col>27</xdr:col>
      <xdr:colOff>601920</xdr:colOff>
      <xdr:row>7</xdr:row>
      <xdr:rowOff>26280</xdr:rowOff>
    </xdr:to>
    <xdr:grpSp>
      <xdr:nvGrpSpPr>
        <xdr:cNvPr id="88" name="Group 113"/>
        <xdr:cNvGrpSpPr/>
      </xdr:nvGrpSpPr>
      <xdr:grpSpPr>
        <a:xfrm>
          <a:off x="9708840" y="815400"/>
          <a:ext cx="314640" cy="437760"/>
          <a:chOff x="9708840" y="815400"/>
          <a:chExt cx="314640" cy="437760"/>
        </a:xfrm>
      </xdr:grpSpPr>
      <xdr:sp>
        <xdr:nvSpPr>
          <xdr:cNvPr id="89" name="Line 114"/>
          <xdr:cNvSpPr/>
        </xdr:nvSpPr>
        <xdr:spPr>
          <a:xfrm flipH="1" flipV="1">
            <a:off x="9780120" y="1154880"/>
            <a:ext cx="92160" cy="29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0" name="Line 115"/>
          <xdr:cNvSpPr/>
        </xdr:nvSpPr>
        <xdr:spPr>
          <a:xfrm flipH="1" flipV="1">
            <a:off x="9745920" y="1042200"/>
            <a:ext cx="126720" cy="1407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1" name="Line 116"/>
          <xdr:cNvSpPr/>
        </xdr:nvSpPr>
        <xdr:spPr>
          <a:xfrm flipH="1" flipV="1">
            <a:off x="9745560" y="1042560"/>
            <a:ext cx="183960" cy="619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2" name="Line 117"/>
          <xdr:cNvSpPr/>
        </xdr:nvSpPr>
        <xdr:spPr>
          <a:xfrm flipH="1" flipV="1">
            <a:off x="9807480" y="966240"/>
            <a:ext cx="126720" cy="1407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3" name="Line 118"/>
          <xdr:cNvSpPr/>
        </xdr:nvSpPr>
        <xdr:spPr>
          <a:xfrm flipH="1" flipV="1">
            <a:off x="9802440" y="962640"/>
            <a:ext cx="183960" cy="615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4" name="Line 119"/>
          <xdr:cNvSpPr/>
        </xdr:nvSpPr>
        <xdr:spPr>
          <a:xfrm flipH="1" flipV="1">
            <a:off x="9860400" y="883440"/>
            <a:ext cx="127440" cy="1407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5" name="Line 120"/>
          <xdr:cNvSpPr/>
        </xdr:nvSpPr>
        <xdr:spPr>
          <a:xfrm flipH="1" flipV="1">
            <a:off x="9860040" y="883440"/>
            <a:ext cx="92160" cy="29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6" name="Line 121"/>
          <xdr:cNvSpPr/>
        </xdr:nvSpPr>
        <xdr:spPr>
          <a:xfrm flipH="1">
            <a:off x="9708840" y="1154880"/>
            <a:ext cx="70200" cy="982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7" name="Line 122"/>
          <xdr:cNvSpPr/>
        </xdr:nvSpPr>
        <xdr:spPr>
          <a:xfrm flipH="1">
            <a:off x="9953640" y="815400"/>
            <a:ext cx="69840" cy="986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oneCell">
    <xdr:from>
      <xdr:col>27</xdr:col>
      <xdr:colOff>540720</xdr:colOff>
      <xdr:row>7</xdr:row>
      <xdr:rowOff>9360</xdr:rowOff>
    </xdr:from>
    <xdr:to>
      <xdr:col>27</xdr:col>
      <xdr:colOff>619920</xdr:colOff>
      <xdr:row>11</xdr:row>
      <xdr:rowOff>41760</xdr:rowOff>
    </xdr:to>
    <xdr:sp>
      <xdr:nvSpPr>
        <xdr:cNvPr id="98" name="Line 123"/>
        <xdr:cNvSpPr/>
      </xdr:nvSpPr>
      <xdr:spPr>
        <a:xfrm>
          <a:off x="9962280" y="1236240"/>
          <a:ext cx="79200" cy="7333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383760</xdr:colOff>
      <xdr:row>6</xdr:row>
      <xdr:rowOff>162000</xdr:rowOff>
    </xdr:from>
    <xdr:to>
      <xdr:col>27</xdr:col>
      <xdr:colOff>627120</xdr:colOff>
      <xdr:row>11</xdr:row>
      <xdr:rowOff>19080</xdr:rowOff>
    </xdr:to>
    <xdr:sp>
      <xdr:nvSpPr>
        <xdr:cNvPr id="99" name="Line 124"/>
        <xdr:cNvSpPr/>
      </xdr:nvSpPr>
      <xdr:spPr>
        <a:xfrm flipH="1">
          <a:off x="9805320" y="1213560"/>
          <a:ext cx="243360" cy="7333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28</xdr:col>
      <xdr:colOff>479520</xdr:colOff>
      <xdr:row>7</xdr:row>
      <xdr:rowOff>142560</xdr:rowOff>
    </xdr:from>
    <xdr:to>
      <xdr:col>29</xdr:col>
      <xdr:colOff>183960</xdr:colOff>
      <xdr:row>9</xdr:row>
      <xdr:rowOff>48600</xdr:rowOff>
    </xdr:to>
    <xdr:sp>
      <xdr:nvSpPr>
        <xdr:cNvPr id="100" name="Text Box 126"/>
        <xdr:cNvSpPr/>
      </xdr:nvSpPr>
      <xdr:spPr>
        <a:xfrm>
          <a:off x="10529640" y="1369440"/>
          <a:ext cx="333000" cy="2566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Ro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27</xdr:col>
      <xdr:colOff>288000</xdr:colOff>
      <xdr:row>5</xdr:row>
      <xdr:rowOff>9360</xdr:rowOff>
    </xdr:from>
    <xdr:to>
      <xdr:col>27</xdr:col>
      <xdr:colOff>435240</xdr:colOff>
      <xdr:row>6</xdr:row>
      <xdr:rowOff>72360</xdr:rowOff>
    </xdr:to>
    <xdr:sp>
      <xdr:nvSpPr>
        <xdr:cNvPr id="101" name="Text Box 127"/>
        <xdr:cNvSpPr/>
      </xdr:nvSpPr>
      <xdr:spPr>
        <a:xfrm>
          <a:off x="9709560" y="885600"/>
          <a:ext cx="147240" cy="2383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R3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27</xdr:col>
      <xdr:colOff>348840</xdr:colOff>
      <xdr:row>7</xdr:row>
      <xdr:rowOff>38160</xdr:rowOff>
    </xdr:from>
    <xdr:to>
      <xdr:col>28</xdr:col>
      <xdr:colOff>87480</xdr:colOff>
      <xdr:row>8</xdr:row>
      <xdr:rowOff>128880</xdr:rowOff>
    </xdr:to>
    <xdr:sp>
      <xdr:nvSpPr>
        <xdr:cNvPr id="102" name="Text Box 128"/>
        <xdr:cNvSpPr/>
      </xdr:nvSpPr>
      <xdr:spPr>
        <a:xfrm>
          <a:off x="9770400" y="1265040"/>
          <a:ext cx="367200" cy="266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R5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27</xdr:col>
      <xdr:colOff>139320</xdr:colOff>
      <xdr:row>7</xdr:row>
      <xdr:rowOff>114480</xdr:rowOff>
    </xdr:from>
    <xdr:to>
      <xdr:col>27</xdr:col>
      <xdr:colOff>393120</xdr:colOff>
      <xdr:row>9</xdr:row>
      <xdr:rowOff>20520</xdr:rowOff>
    </xdr:to>
    <xdr:sp>
      <xdr:nvSpPr>
        <xdr:cNvPr id="103" name="Text Box 129"/>
        <xdr:cNvSpPr/>
      </xdr:nvSpPr>
      <xdr:spPr>
        <a:xfrm>
          <a:off x="9560880" y="1341360"/>
          <a:ext cx="253800" cy="2566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R4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27</xdr:col>
      <xdr:colOff>0</xdr:colOff>
      <xdr:row>1</xdr:row>
      <xdr:rowOff>123120</xdr:rowOff>
    </xdr:from>
    <xdr:to>
      <xdr:col>27</xdr:col>
      <xdr:colOff>43920</xdr:colOff>
      <xdr:row>2</xdr:row>
      <xdr:rowOff>158040</xdr:rowOff>
    </xdr:to>
    <xdr:sp>
      <xdr:nvSpPr>
        <xdr:cNvPr id="104" name="Line 152"/>
        <xdr:cNvSpPr/>
      </xdr:nvSpPr>
      <xdr:spPr>
        <a:xfrm flipH="1" flipV="1">
          <a:off x="9421560" y="298440"/>
          <a:ext cx="43920" cy="21024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78480</xdr:colOff>
      <xdr:row>2</xdr:row>
      <xdr:rowOff>56880</xdr:rowOff>
    </xdr:from>
    <xdr:to>
      <xdr:col>27</xdr:col>
      <xdr:colOff>122760</xdr:colOff>
      <xdr:row>2</xdr:row>
      <xdr:rowOff>56880</xdr:rowOff>
    </xdr:to>
    <xdr:sp>
      <xdr:nvSpPr>
        <xdr:cNvPr id="105" name="Line 158"/>
        <xdr:cNvSpPr/>
      </xdr:nvSpPr>
      <xdr:spPr>
        <a:xfrm>
          <a:off x="9500040" y="407520"/>
          <a:ext cx="4428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0</xdr:colOff>
      <xdr:row>6</xdr:row>
      <xdr:rowOff>133200</xdr:rowOff>
    </xdr:from>
    <xdr:to>
      <xdr:col>27</xdr:col>
      <xdr:colOff>0</xdr:colOff>
      <xdr:row>7</xdr:row>
      <xdr:rowOff>91080</xdr:rowOff>
    </xdr:to>
    <xdr:sp>
      <xdr:nvSpPr>
        <xdr:cNvPr id="106" name="Line 167"/>
        <xdr:cNvSpPr/>
      </xdr:nvSpPr>
      <xdr:spPr>
        <a:xfrm flipV="1">
          <a:off x="9421560" y="1184760"/>
          <a:ext cx="0" cy="1332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0</xdr:colOff>
      <xdr:row>9</xdr:row>
      <xdr:rowOff>66600</xdr:rowOff>
    </xdr:from>
    <xdr:to>
      <xdr:col>27</xdr:col>
      <xdr:colOff>0</xdr:colOff>
      <xdr:row>10</xdr:row>
      <xdr:rowOff>5760</xdr:rowOff>
    </xdr:to>
    <xdr:sp>
      <xdr:nvSpPr>
        <xdr:cNvPr id="107" name="Line 168"/>
        <xdr:cNvSpPr/>
      </xdr:nvSpPr>
      <xdr:spPr>
        <a:xfrm flipV="1">
          <a:off x="9421560" y="1644120"/>
          <a:ext cx="0" cy="1141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348840</xdr:colOff>
      <xdr:row>4</xdr:row>
      <xdr:rowOff>95040</xdr:rowOff>
    </xdr:from>
    <xdr:to>
      <xdr:col>27</xdr:col>
      <xdr:colOff>591840</xdr:colOff>
      <xdr:row>4</xdr:row>
      <xdr:rowOff>95040</xdr:rowOff>
    </xdr:to>
    <xdr:sp>
      <xdr:nvSpPr>
        <xdr:cNvPr id="108" name="Line 169"/>
        <xdr:cNvSpPr/>
      </xdr:nvSpPr>
      <xdr:spPr>
        <a:xfrm>
          <a:off x="9770400" y="795960"/>
          <a:ext cx="24300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43560</xdr:colOff>
      <xdr:row>4</xdr:row>
      <xdr:rowOff>95040</xdr:rowOff>
    </xdr:from>
    <xdr:to>
      <xdr:col>27</xdr:col>
      <xdr:colOff>445320</xdr:colOff>
      <xdr:row>4</xdr:row>
      <xdr:rowOff>95040</xdr:rowOff>
    </xdr:to>
    <xdr:sp>
      <xdr:nvSpPr>
        <xdr:cNvPr id="109" name="Line 170"/>
        <xdr:cNvSpPr/>
      </xdr:nvSpPr>
      <xdr:spPr>
        <a:xfrm>
          <a:off x="9465120" y="795960"/>
          <a:ext cx="4017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28</xdr:col>
      <xdr:colOff>3600</xdr:colOff>
      <xdr:row>6</xdr:row>
      <xdr:rowOff>105840</xdr:rowOff>
    </xdr:from>
    <xdr:to>
      <xdr:col>28</xdr:col>
      <xdr:colOff>347040</xdr:colOff>
      <xdr:row>8</xdr:row>
      <xdr:rowOff>126360</xdr:rowOff>
    </xdr:to>
    <xdr:sp>
      <xdr:nvSpPr>
        <xdr:cNvPr id="110" name="Freeform 171"/>
        <xdr:cNvSpPr/>
      </xdr:nvSpPr>
      <xdr:spPr>
        <a:xfrm flipH="1" flipV="1" rot="10800000">
          <a:off x="9710280" y="786240"/>
          <a:ext cx="343440" cy="371160"/>
        </a:xfrm>
        <a:custGeom>
          <a:avLst/>
          <a:gdLst>
            <a:gd name="textAreaLeft" fmla="*/ 360 w 343440"/>
            <a:gd name="textAreaRight" fmla="*/ 344160 w 343440"/>
            <a:gd name="textAreaTop" fmla="*/ -360 h 371160"/>
            <a:gd name="textAreaBottom" fmla="*/ 371160 h 371160"/>
          </a:gdLst>
          <a:ahLst/>
          <a:rect l="textAreaLeft" t="textAreaTop" r="textAreaRight" b="textAreaBottom"/>
          <a:pathLst>
            <a:path w="141" h="7">
              <a:moveTo>
                <a:pt x="0" y="7"/>
              </a:moveTo>
              <a:lnTo>
                <a:pt x="0" y="0"/>
              </a:lnTo>
              <a:lnTo>
                <a:pt x="141" y="0"/>
              </a:lnTo>
            </a:path>
          </a:pathLst>
        </a:custGeom>
        <a:noFill/>
        <a:ln w="158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28</xdr:col>
      <xdr:colOff>12240</xdr:colOff>
      <xdr:row>6</xdr:row>
      <xdr:rowOff>105840</xdr:rowOff>
    </xdr:from>
    <xdr:to>
      <xdr:col>28</xdr:col>
      <xdr:colOff>460080</xdr:colOff>
      <xdr:row>8</xdr:row>
      <xdr:rowOff>126360</xdr:rowOff>
    </xdr:to>
    <xdr:sp>
      <xdr:nvSpPr>
        <xdr:cNvPr id="111" name="Freeform 172"/>
        <xdr:cNvSpPr/>
      </xdr:nvSpPr>
      <xdr:spPr>
        <a:xfrm flipV="1" rot="10800000">
          <a:off x="9614520" y="786240"/>
          <a:ext cx="447840" cy="371160"/>
        </a:xfrm>
        <a:custGeom>
          <a:avLst/>
          <a:gdLst>
            <a:gd name="textAreaLeft" fmla="*/ 0 w 447840"/>
            <a:gd name="textAreaRight" fmla="*/ 448200 w 447840"/>
            <a:gd name="textAreaTop" fmla="*/ -360 h 371160"/>
            <a:gd name="textAreaBottom" fmla="*/ 371160 h 371160"/>
          </a:gdLst>
          <a:ahLst/>
          <a:rect l="textAreaLeft" t="textAreaTop" r="textAreaRight" b="textAreaBottom"/>
          <a:pathLst>
            <a:path w="141" h="7">
              <a:moveTo>
                <a:pt x="0" y="7"/>
              </a:moveTo>
              <a:lnTo>
                <a:pt x="0" y="0"/>
              </a:lnTo>
              <a:lnTo>
                <a:pt x="141" y="0"/>
              </a:lnTo>
            </a:path>
          </a:pathLst>
        </a:custGeom>
        <a:noFill/>
        <a:ln w="158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313920</xdr:colOff>
      <xdr:row>1</xdr:row>
      <xdr:rowOff>113760</xdr:rowOff>
    </xdr:from>
    <xdr:to>
      <xdr:col>27</xdr:col>
      <xdr:colOff>583560</xdr:colOff>
      <xdr:row>2</xdr:row>
      <xdr:rowOff>148680</xdr:rowOff>
    </xdr:to>
    <xdr:sp>
      <xdr:nvSpPr>
        <xdr:cNvPr id="112" name="Line 173"/>
        <xdr:cNvSpPr/>
      </xdr:nvSpPr>
      <xdr:spPr>
        <a:xfrm flipV="1">
          <a:off x="9735480" y="289080"/>
          <a:ext cx="269640" cy="210240"/>
        </a:xfrm>
        <a:prstGeom prst="line">
          <a:avLst/>
        </a:prstGeom>
        <a:ln w="1584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0</xdr:colOff>
      <xdr:row>4</xdr:row>
      <xdr:rowOff>85680</xdr:rowOff>
    </xdr:from>
    <xdr:to>
      <xdr:col>27</xdr:col>
      <xdr:colOff>0</xdr:colOff>
      <xdr:row>6</xdr:row>
      <xdr:rowOff>125640</xdr:rowOff>
    </xdr:to>
    <xdr:sp>
      <xdr:nvSpPr>
        <xdr:cNvPr id="113" name="Line 175"/>
        <xdr:cNvSpPr/>
      </xdr:nvSpPr>
      <xdr:spPr>
        <a:xfrm>
          <a:off x="9421560" y="786600"/>
          <a:ext cx="0" cy="3906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0</xdr:colOff>
      <xdr:row>10</xdr:row>
      <xdr:rowOff>9360</xdr:rowOff>
    </xdr:from>
    <xdr:to>
      <xdr:col>27</xdr:col>
      <xdr:colOff>0</xdr:colOff>
      <xdr:row>12</xdr:row>
      <xdr:rowOff>144720</xdr:rowOff>
    </xdr:to>
    <xdr:sp>
      <xdr:nvSpPr>
        <xdr:cNvPr id="114" name="Line 176"/>
        <xdr:cNvSpPr/>
      </xdr:nvSpPr>
      <xdr:spPr>
        <a:xfrm>
          <a:off x="9421560" y="1761840"/>
          <a:ext cx="0" cy="4860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17640</xdr:colOff>
      <xdr:row>13</xdr:row>
      <xdr:rowOff>9360</xdr:rowOff>
    </xdr:from>
    <xdr:to>
      <xdr:col>30</xdr:col>
      <xdr:colOff>586080</xdr:colOff>
      <xdr:row>13</xdr:row>
      <xdr:rowOff>9360</xdr:rowOff>
    </xdr:to>
    <xdr:sp>
      <xdr:nvSpPr>
        <xdr:cNvPr id="115" name="Line 180"/>
        <xdr:cNvSpPr/>
      </xdr:nvSpPr>
      <xdr:spPr>
        <a:xfrm>
          <a:off x="9439200" y="2287800"/>
          <a:ext cx="245448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43560</xdr:colOff>
      <xdr:row>4</xdr:row>
      <xdr:rowOff>95040</xdr:rowOff>
    </xdr:from>
    <xdr:to>
      <xdr:col>27</xdr:col>
      <xdr:colOff>480600</xdr:colOff>
      <xdr:row>4</xdr:row>
      <xdr:rowOff>95040</xdr:rowOff>
    </xdr:to>
    <xdr:sp>
      <xdr:nvSpPr>
        <xdr:cNvPr id="116" name="Line 181"/>
        <xdr:cNvSpPr/>
      </xdr:nvSpPr>
      <xdr:spPr>
        <a:xfrm>
          <a:off x="9465120" y="795960"/>
          <a:ext cx="43704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209520</xdr:colOff>
      <xdr:row>7</xdr:row>
      <xdr:rowOff>114480</xdr:rowOff>
    </xdr:from>
    <xdr:to>
      <xdr:col>27</xdr:col>
      <xdr:colOff>331560</xdr:colOff>
      <xdr:row>9</xdr:row>
      <xdr:rowOff>20520</xdr:rowOff>
    </xdr:to>
    <xdr:sp>
      <xdr:nvSpPr>
        <xdr:cNvPr id="117" name="Text Box 182"/>
        <xdr:cNvSpPr/>
      </xdr:nvSpPr>
      <xdr:spPr>
        <a:xfrm>
          <a:off x="9631080" y="1341360"/>
          <a:ext cx="122040" cy="2566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Ro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27</xdr:col>
      <xdr:colOff>43200</xdr:colOff>
      <xdr:row>7</xdr:row>
      <xdr:rowOff>104400</xdr:rowOff>
    </xdr:from>
    <xdr:to>
      <xdr:col>27</xdr:col>
      <xdr:colOff>375480</xdr:colOff>
      <xdr:row>9</xdr:row>
      <xdr:rowOff>10440</xdr:rowOff>
    </xdr:to>
    <xdr:sp>
      <xdr:nvSpPr>
        <xdr:cNvPr id="118" name="Text Box 186"/>
        <xdr:cNvSpPr/>
      </xdr:nvSpPr>
      <xdr:spPr>
        <a:xfrm>
          <a:off x="9464760" y="1331280"/>
          <a:ext cx="332280" cy="2566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R2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27</xdr:col>
      <xdr:colOff>297000</xdr:colOff>
      <xdr:row>0</xdr:row>
      <xdr:rowOff>0</xdr:rowOff>
    </xdr:from>
    <xdr:to>
      <xdr:col>27</xdr:col>
      <xdr:colOff>434520</xdr:colOff>
      <xdr:row>1</xdr:row>
      <xdr:rowOff>90720</xdr:rowOff>
    </xdr:to>
    <xdr:sp>
      <xdr:nvSpPr>
        <xdr:cNvPr id="119" name="Text Box 198"/>
        <xdr:cNvSpPr/>
      </xdr:nvSpPr>
      <xdr:spPr>
        <a:xfrm>
          <a:off x="9718560" y="0"/>
          <a:ext cx="137520" cy="266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R1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32</xdr:col>
      <xdr:colOff>0</xdr:colOff>
      <xdr:row>12</xdr:row>
      <xdr:rowOff>114480</xdr:rowOff>
    </xdr:from>
    <xdr:to>
      <xdr:col>32</xdr:col>
      <xdr:colOff>78840</xdr:colOff>
      <xdr:row>13</xdr:row>
      <xdr:rowOff>24480</xdr:rowOff>
    </xdr:to>
    <xdr:sp>
      <xdr:nvSpPr>
        <xdr:cNvPr id="120" name="Oval 199"/>
        <xdr:cNvSpPr/>
      </xdr:nvSpPr>
      <xdr:spPr>
        <a:xfrm>
          <a:off x="12564720" y="2217600"/>
          <a:ext cx="7884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30</xdr:col>
      <xdr:colOff>147600</xdr:colOff>
      <xdr:row>4</xdr:row>
      <xdr:rowOff>18720</xdr:rowOff>
    </xdr:from>
    <xdr:to>
      <xdr:col>30</xdr:col>
      <xdr:colOff>252720</xdr:colOff>
      <xdr:row>4</xdr:row>
      <xdr:rowOff>122760</xdr:rowOff>
    </xdr:to>
    <xdr:sp>
      <xdr:nvSpPr>
        <xdr:cNvPr id="121" name="Oval 200"/>
        <xdr:cNvSpPr/>
      </xdr:nvSpPr>
      <xdr:spPr>
        <a:xfrm flipH="1">
          <a:off x="11455200" y="719640"/>
          <a:ext cx="105120" cy="10404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30</xdr:col>
      <xdr:colOff>139320</xdr:colOff>
      <xdr:row>12</xdr:row>
      <xdr:rowOff>85680</xdr:rowOff>
    </xdr:from>
    <xdr:to>
      <xdr:col>30</xdr:col>
      <xdr:colOff>243720</xdr:colOff>
      <xdr:row>13</xdr:row>
      <xdr:rowOff>14400</xdr:rowOff>
    </xdr:to>
    <xdr:sp>
      <xdr:nvSpPr>
        <xdr:cNvPr id="122" name="Oval 201"/>
        <xdr:cNvSpPr/>
      </xdr:nvSpPr>
      <xdr:spPr>
        <a:xfrm flipH="1">
          <a:off x="11446920" y="2188800"/>
          <a:ext cx="104400" cy="10404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32</xdr:col>
      <xdr:colOff>34920</xdr:colOff>
      <xdr:row>7</xdr:row>
      <xdr:rowOff>76320</xdr:rowOff>
    </xdr:from>
    <xdr:to>
      <xdr:col>32</xdr:col>
      <xdr:colOff>122760</xdr:colOff>
      <xdr:row>7</xdr:row>
      <xdr:rowOff>105120</xdr:rowOff>
    </xdr:to>
    <xdr:sp>
      <xdr:nvSpPr>
        <xdr:cNvPr id="123" name="Line 211"/>
        <xdr:cNvSpPr/>
      </xdr:nvSpPr>
      <xdr:spPr>
        <a:xfrm flipH="1" flipV="1">
          <a:off x="12599640" y="1303200"/>
          <a:ext cx="87840" cy="2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31</xdr:col>
      <xdr:colOff>566280</xdr:colOff>
      <xdr:row>7</xdr:row>
      <xdr:rowOff>104400</xdr:rowOff>
    </xdr:from>
    <xdr:to>
      <xdr:col>32</xdr:col>
      <xdr:colOff>122400</xdr:colOff>
      <xdr:row>7</xdr:row>
      <xdr:rowOff>162000</xdr:rowOff>
    </xdr:to>
    <xdr:sp>
      <xdr:nvSpPr>
        <xdr:cNvPr id="124" name="Line 212"/>
        <xdr:cNvSpPr/>
      </xdr:nvSpPr>
      <xdr:spPr>
        <a:xfrm flipH="1">
          <a:off x="12502440" y="1331280"/>
          <a:ext cx="184680" cy="576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31</xdr:col>
      <xdr:colOff>566280</xdr:colOff>
      <xdr:row>7</xdr:row>
      <xdr:rowOff>162000</xdr:rowOff>
    </xdr:from>
    <xdr:to>
      <xdr:col>32</xdr:col>
      <xdr:colOff>122400</xdr:colOff>
      <xdr:row>8</xdr:row>
      <xdr:rowOff>34200</xdr:rowOff>
    </xdr:to>
    <xdr:sp>
      <xdr:nvSpPr>
        <xdr:cNvPr id="125" name="Line 213"/>
        <xdr:cNvSpPr/>
      </xdr:nvSpPr>
      <xdr:spPr>
        <a:xfrm flipH="1" flipV="1">
          <a:off x="12502440" y="1388880"/>
          <a:ext cx="184680" cy="47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31</xdr:col>
      <xdr:colOff>575640</xdr:colOff>
      <xdr:row>8</xdr:row>
      <xdr:rowOff>38160</xdr:rowOff>
    </xdr:from>
    <xdr:to>
      <xdr:col>32</xdr:col>
      <xdr:colOff>131400</xdr:colOff>
      <xdr:row>8</xdr:row>
      <xdr:rowOff>95040</xdr:rowOff>
    </xdr:to>
    <xdr:sp>
      <xdr:nvSpPr>
        <xdr:cNvPr id="126" name="Line 214"/>
        <xdr:cNvSpPr/>
      </xdr:nvSpPr>
      <xdr:spPr>
        <a:xfrm flipH="1">
          <a:off x="12511800" y="1440360"/>
          <a:ext cx="184320" cy="56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31</xdr:col>
      <xdr:colOff>566280</xdr:colOff>
      <xdr:row>8</xdr:row>
      <xdr:rowOff>95040</xdr:rowOff>
    </xdr:from>
    <xdr:to>
      <xdr:col>32</xdr:col>
      <xdr:colOff>122400</xdr:colOff>
      <xdr:row>8</xdr:row>
      <xdr:rowOff>142560</xdr:rowOff>
    </xdr:to>
    <xdr:sp>
      <xdr:nvSpPr>
        <xdr:cNvPr id="127" name="Line 215"/>
        <xdr:cNvSpPr/>
      </xdr:nvSpPr>
      <xdr:spPr>
        <a:xfrm flipH="1" flipV="1">
          <a:off x="12502440" y="1497240"/>
          <a:ext cx="184680" cy="47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31</xdr:col>
      <xdr:colOff>566280</xdr:colOff>
      <xdr:row>8</xdr:row>
      <xdr:rowOff>142560</xdr:rowOff>
    </xdr:from>
    <xdr:to>
      <xdr:col>32</xdr:col>
      <xdr:colOff>122400</xdr:colOff>
      <xdr:row>9</xdr:row>
      <xdr:rowOff>24840</xdr:rowOff>
    </xdr:to>
    <xdr:sp>
      <xdr:nvSpPr>
        <xdr:cNvPr id="128" name="Line 216"/>
        <xdr:cNvSpPr/>
      </xdr:nvSpPr>
      <xdr:spPr>
        <a:xfrm flipH="1">
          <a:off x="12502440" y="1544760"/>
          <a:ext cx="184680" cy="576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31</xdr:col>
      <xdr:colOff>566280</xdr:colOff>
      <xdr:row>9</xdr:row>
      <xdr:rowOff>28800</xdr:rowOff>
    </xdr:from>
    <xdr:to>
      <xdr:col>32</xdr:col>
      <xdr:colOff>35280</xdr:colOff>
      <xdr:row>9</xdr:row>
      <xdr:rowOff>47520</xdr:rowOff>
    </xdr:to>
    <xdr:sp>
      <xdr:nvSpPr>
        <xdr:cNvPr id="129" name="Line 217"/>
        <xdr:cNvSpPr/>
      </xdr:nvSpPr>
      <xdr:spPr>
        <a:xfrm flipH="1" flipV="1">
          <a:off x="12502440" y="1606320"/>
          <a:ext cx="97560" cy="187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32</xdr:col>
      <xdr:colOff>34920</xdr:colOff>
      <xdr:row>6</xdr:row>
      <xdr:rowOff>114480</xdr:rowOff>
    </xdr:from>
    <xdr:to>
      <xdr:col>32</xdr:col>
      <xdr:colOff>35640</xdr:colOff>
      <xdr:row>7</xdr:row>
      <xdr:rowOff>72360</xdr:rowOff>
    </xdr:to>
    <xdr:sp>
      <xdr:nvSpPr>
        <xdr:cNvPr id="130" name="Line 218"/>
        <xdr:cNvSpPr/>
      </xdr:nvSpPr>
      <xdr:spPr>
        <a:xfrm flipH="1" flipV="1">
          <a:off x="12599640" y="1166040"/>
          <a:ext cx="720" cy="1332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32</xdr:col>
      <xdr:colOff>34920</xdr:colOff>
      <xdr:row>9</xdr:row>
      <xdr:rowOff>47520</xdr:rowOff>
    </xdr:from>
    <xdr:to>
      <xdr:col>32</xdr:col>
      <xdr:colOff>35640</xdr:colOff>
      <xdr:row>9</xdr:row>
      <xdr:rowOff>162000</xdr:rowOff>
    </xdr:to>
    <xdr:sp>
      <xdr:nvSpPr>
        <xdr:cNvPr id="131" name="Line 219"/>
        <xdr:cNvSpPr/>
      </xdr:nvSpPr>
      <xdr:spPr>
        <a:xfrm flipH="1" flipV="1">
          <a:off x="12599640" y="1625040"/>
          <a:ext cx="720" cy="1144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30</xdr:col>
      <xdr:colOff>270360</xdr:colOff>
      <xdr:row>4</xdr:row>
      <xdr:rowOff>76320</xdr:rowOff>
    </xdr:from>
    <xdr:to>
      <xdr:col>32</xdr:col>
      <xdr:colOff>401760</xdr:colOff>
      <xdr:row>4</xdr:row>
      <xdr:rowOff>76320</xdr:rowOff>
    </xdr:to>
    <xdr:sp>
      <xdr:nvSpPr>
        <xdr:cNvPr id="132" name="Line 220"/>
        <xdr:cNvSpPr/>
      </xdr:nvSpPr>
      <xdr:spPr>
        <a:xfrm>
          <a:off x="11577960" y="777240"/>
          <a:ext cx="13885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32</xdr:col>
      <xdr:colOff>34920</xdr:colOff>
      <xdr:row>4</xdr:row>
      <xdr:rowOff>66960</xdr:rowOff>
    </xdr:from>
    <xdr:to>
      <xdr:col>32</xdr:col>
      <xdr:colOff>35640</xdr:colOff>
      <xdr:row>6</xdr:row>
      <xdr:rowOff>106920</xdr:rowOff>
    </xdr:to>
    <xdr:sp>
      <xdr:nvSpPr>
        <xdr:cNvPr id="133" name="Line 221"/>
        <xdr:cNvSpPr/>
      </xdr:nvSpPr>
      <xdr:spPr>
        <a:xfrm>
          <a:off x="12599640" y="767880"/>
          <a:ext cx="720" cy="3906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32</xdr:col>
      <xdr:colOff>34920</xdr:colOff>
      <xdr:row>10</xdr:row>
      <xdr:rowOff>0</xdr:rowOff>
    </xdr:from>
    <xdr:to>
      <xdr:col>32</xdr:col>
      <xdr:colOff>35640</xdr:colOff>
      <xdr:row>12</xdr:row>
      <xdr:rowOff>134640</xdr:rowOff>
    </xdr:to>
    <xdr:sp>
      <xdr:nvSpPr>
        <xdr:cNvPr id="134" name="Line 222"/>
        <xdr:cNvSpPr/>
      </xdr:nvSpPr>
      <xdr:spPr>
        <a:xfrm>
          <a:off x="12599640" y="1752480"/>
          <a:ext cx="720" cy="4852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30</xdr:col>
      <xdr:colOff>244080</xdr:colOff>
      <xdr:row>12</xdr:row>
      <xdr:rowOff>162000</xdr:rowOff>
    </xdr:from>
    <xdr:to>
      <xdr:col>34</xdr:col>
      <xdr:colOff>79200</xdr:colOff>
      <xdr:row>12</xdr:row>
      <xdr:rowOff>162000</xdr:rowOff>
    </xdr:to>
    <xdr:sp>
      <xdr:nvSpPr>
        <xdr:cNvPr id="135" name="Line 223"/>
        <xdr:cNvSpPr/>
      </xdr:nvSpPr>
      <xdr:spPr>
        <a:xfrm>
          <a:off x="11551680" y="2265120"/>
          <a:ext cx="23497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33</xdr:col>
      <xdr:colOff>218160</xdr:colOff>
      <xdr:row>4</xdr:row>
      <xdr:rowOff>76320</xdr:rowOff>
    </xdr:from>
    <xdr:to>
      <xdr:col>34</xdr:col>
      <xdr:colOff>52560</xdr:colOff>
      <xdr:row>4</xdr:row>
      <xdr:rowOff>76320</xdr:rowOff>
    </xdr:to>
    <xdr:sp>
      <xdr:nvSpPr>
        <xdr:cNvPr id="136" name="Line 224"/>
        <xdr:cNvSpPr/>
      </xdr:nvSpPr>
      <xdr:spPr>
        <a:xfrm>
          <a:off x="13411440" y="777240"/>
          <a:ext cx="4633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34</xdr:col>
      <xdr:colOff>244080</xdr:colOff>
      <xdr:row>7</xdr:row>
      <xdr:rowOff>114480</xdr:rowOff>
    </xdr:from>
    <xdr:to>
      <xdr:col>34</xdr:col>
      <xdr:colOff>584640</xdr:colOff>
      <xdr:row>9</xdr:row>
      <xdr:rowOff>20520</xdr:rowOff>
    </xdr:to>
    <xdr:sp>
      <xdr:nvSpPr>
        <xdr:cNvPr id="137" name="Text Box 225"/>
        <xdr:cNvSpPr/>
      </xdr:nvSpPr>
      <xdr:spPr>
        <a:xfrm>
          <a:off x="14066280" y="1341360"/>
          <a:ext cx="340560" cy="2566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Z5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30</xdr:col>
      <xdr:colOff>104760</xdr:colOff>
      <xdr:row>7</xdr:row>
      <xdr:rowOff>114480</xdr:rowOff>
    </xdr:from>
    <xdr:to>
      <xdr:col>30</xdr:col>
      <xdr:colOff>436320</xdr:colOff>
      <xdr:row>9</xdr:row>
      <xdr:rowOff>20520</xdr:rowOff>
    </xdr:to>
    <xdr:sp>
      <xdr:nvSpPr>
        <xdr:cNvPr id="138" name="Text Box 226"/>
        <xdr:cNvSpPr/>
      </xdr:nvSpPr>
      <xdr:spPr>
        <a:xfrm>
          <a:off x="11412360" y="1341360"/>
          <a:ext cx="331560" cy="2566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Ri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32</xdr:col>
      <xdr:colOff>532440</xdr:colOff>
      <xdr:row>5</xdr:row>
      <xdr:rowOff>9360</xdr:rowOff>
    </xdr:from>
    <xdr:to>
      <xdr:col>33</xdr:col>
      <xdr:colOff>357840</xdr:colOff>
      <xdr:row>6</xdr:row>
      <xdr:rowOff>72360</xdr:rowOff>
    </xdr:to>
    <xdr:sp>
      <xdr:nvSpPr>
        <xdr:cNvPr id="139" name="Text Box 227"/>
        <xdr:cNvSpPr/>
      </xdr:nvSpPr>
      <xdr:spPr>
        <a:xfrm>
          <a:off x="13097160" y="885600"/>
          <a:ext cx="453960" cy="2383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Z4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31</xdr:col>
      <xdr:colOff>610560</xdr:colOff>
      <xdr:row>0</xdr:row>
      <xdr:rowOff>38160</xdr:rowOff>
    </xdr:from>
    <xdr:to>
      <xdr:col>32</xdr:col>
      <xdr:colOff>349200</xdr:colOff>
      <xdr:row>1</xdr:row>
      <xdr:rowOff>128880</xdr:rowOff>
    </xdr:to>
    <xdr:sp>
      <xdr:nvSpPr>
        <xdr:cNvPr id="140" name="Text Box 228"/>
        <xdr:cNvSpPr/>
      </xdr:nvSpPr>
      <xdr:spPr>
        <a:xfrm>
          <a:off x="12546720" y="38160"/>
          <a:ext cx="367200" cy="266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R1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32</xdr:col>
      <xdr:colOff>139680</xdr:colOff>
      <xdr:row>7</xdr:row>
      <xdr:rowOff>85680</xdr:rowOff>
    </xdr:from>
    <xdr:to>
      <xdr:col>32</xdr:col>
      <xdr:colOff>462600</xdr:colOff>
      <xdr:row>9</xdr:row>
      <xdr:rowOff>1080</xdr:rowOff>
    </xdr:to>
    <xdr:sp>
      <xdr:nvSpPr>
        <xdr:cNvPr id="141" name="Text Box 229"/>
        <xdr:cNvSpPr/>
      </xdr:nvSpPr>
      <xdr:spPr>
        <a:xfrm>
          <a:off x="12704400" y="1312560"/>
          <a:ext cx="322920" cy="266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R4</a:t>
          </a:r>
          <a:endParaRPr b="0" lang="en-US" sz="1400" strike="noStrike" u="none">
            <a:uFillTx/>
            <a:latin typeface="Noto Serif JP"/>
          </a:endParaRPr>
        </a:p>
        <a:p>
          <a:pPr>
            <a:lnSpc>
              <a:spcPct val="100000"/>
            </a:lnSpc>
          </a:pP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33</xdr:col>
      <xdr:colOff>618840</xdr:colOff>
      <xdr:row>4</xdr:row>
      <xdr:rowOff>94680</xdr:rowOff>
    </xdr:from>
    <xdr:to>
      <xdr:col>34</xdr:col>
      <xdr:colOff>173880</xdr:colOff>
      <xdr:row>12</xdr:row>
      <xdr:rowOff>35640</xdr:rowOff>
    </xdr:to>
    <xdr:grpSp>
      <xdr:nvGrpSpPr>
        <xdr:cNvPr id="142" name="Group 230"/>
        <xdr:cNvGrpSpPr/>
      </xdr:nvGrpSpPr>
      <xdr:grpSpPr>
        <a:xfrm>
          <a:off x="13812120" y="795600"/>
          <a:ext cx="183960" cy="1343160"/>
          <a:chOff x="13812120" y="795600"/>
          <a:chExt cx="183960" cy="1343160"/>
        </a:xfrm>
      </xdr:grpSpPr>
      <xdr:sp>
        <xdr:nvSpPr>
          <xdr:cNvPr id="143" name="Line 231"/>
          <xdr:cNvSpPr/>
        </xdr:nvSpPr>
        <xdr:spPr>
          <a:xfrm flipH="1" flipV="1">
            <a:off x="13902840" y="1270440"/>
            <a:ext cx="84600" cy="237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4" name="Line 232"/>
          <xdr:cNvSpPr/>
        </xdr:nvSpPr>
        <xdr:spPr>
          <a:xfrm flipH="1">
            <a:off x="13812120" y="1296000"/>
            <a:ext cx="174960" cy="496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5" name="Line 233"/>
          <xdr:cNvSpPr/>
        </xdr:nvSpPr>
        <xdr:spPr>
          <a:xfrm flipH="1" flipV="1">
            <a:off x="13812120" y="1347840"/>
            <a:ext cx="174960" cy="446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6" name="Line 234"/>
          <xdr:cNvSpPr/>
        </xdr:nvSpPr>
        <xdr:spPr>
          <a:xfrm flipH="1">
            <a:off x="13820760" y="1394640"/>
            <a:ext cx="175320" cy="550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7" name="Line 235"/>
          <xdr:cNvSpPr/>
        </xdr:nvSpPr>
        <xdr:spPr>
          <a:xfrm flipH="1" flipV="1">
            <a:off x="13812120" y="1451160"/>
            <a:ext cx="174960" cy="446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8" name="Line 236"/>
          <xdr:cNvSpPr/>
        </xdr:nvSpPr>
        <xdr:spPr>
          <a:xfrm flipH="1">
            <a:off x="13812120" y="1495800"/>
            <a:ext cx="174960" cy="496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9" name="Line 237"/>
          <xdr:cNvSpPr/>
        </xdr:nvSpPr>
        <xdr:spPr>
          <a:xfrm flipH="1" flipV="1">
            <a:off x="13812480" y="1547280"/>
            <a:ext cx="88560" cy="29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50" name="Line 238"/>
          <xdr:cNvSpPr/>
        </xdr:nvSpPr>
        <xdr:spPr>
          <a:xfrm flipV="1">
            <a:off x="13903560" y="795600"/>
            <a:ext cx="360" cy="4726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51" name="Line 239"/>
          <xdr:cNvSpPr/>
        </xdr:nvSpPr>
        <xdr:spPr>
          <a:xfrm flipV="1">
            <a:off x="13903560" y="1578960"/>
            <a:ext cx="360" cy="5598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oneCell">
    <xdr:from>
      <xdr:col>31</xdr:col>
      <xdr:colOff>619200</xdr:colOff>
      <xdr:row>4</xdr:row>
      <xdr:rowOff>38160</xdr:rowOff>
    </xdr:from>
    <xdr:to>
      <xdr:col>32</xdr:col>
      <xdr:colOff>70200</xdr:colOff>
      <xdr:row>4</xdr:row>
      <xdr:rowOff>123480</xdr:rowOff>
    </xdr:to>
    <xdr:sp>
      <xdr:nvSpPr>
        <xdr:cNvPr id="152" name="Oval 240"/>
        <xdr:cNvSpPr/>
      </xdr:nvSpPr>
      <xdr:spPr>
        <a:xfrm>
          <a:off x="12555360" y="73908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34</xdr:col>
      <xdr:colOff>25560</xdr:colOff>
      <xdr:row>12</xdr:row>
      <xdr:rowOff>95040</xdr:rowOff>
    </xdr:from>
    <xdr:to>
      <xdr:col>34</xdr:col>
      <xdr:colOff>130320</xdr:colOff>
      <xdr:row>13</xdr:row>
      <xdr:rowOff>24480</xdr:rowOff>
    </xdr:to>
    <xdr:sp>
      <xdr:nvSpPr>
        <xdr:cNvPr id="153" name="Oval 241"/>
        <xdr:cNvSpPr/>
      </xdr:nvSpPr>
      <xdr:spPr>
        <a:xfrm flipH="1">
          <a:off x="13847760" y="2198160"/>
          <a:ext cx="104760" cy="10476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34</xdr:col>
      <xdr:colOff>34200</xdr:colOff>
      <xdr:row>4</xdr:row>
      <xdr:rowOff>18720</xdr:rowOff>
    </xdr:from>
    <xdr:to>
      <xdr:col>34</xdr:col>
      <xdr:colOff>139320</xdr:colOff>
      <xdr:row>4</xdr:row>
      <xdr:rowOff>122760</xdr:rowOff>
    </xdr:to>
    <xdr:sp>
      <xdr:nvSpPr>
        <xdr:cNvPr id="154" name="Oval 242"/>
        <xdr:cNvSpPr/>
      </xdr:nvSpPr>
      <xdr:spPr>
        <a:xfrm flipH="1">
          <a:off x="13856400" y="719640"/>
          <a:ext cx="105120" cy="10404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28</xdr:col>
      <xdr:colOff>304920</xdr:colOff>
      <xdr:row>12</xdr:row>
      <xdr:rowOff>114480</xdr:rowOff>
    </xdr:from>
    <xdr:to>
      <xdr:col>28</xdr:col>
      <xdr:colOff>409320</xdr:colOff>
      <xdr:row>13</xdr:row>
      <xdr:rowOff>43200</xdr:rowOff>
    </xdr:to>
    <xdr:sp>
      <xdr:nvSpPr>
        <xdr:cNvPr id="155" name="Oval 243"/>
        <xdr:cNvSpPr/>
      </xdr:nvSpPr>
      <xdr:spPr>
        <a:xfrm flipH="1">
          <a:off x="10355040" y="2217600"/>
          <a:ext cx="104400" cy="10404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28</xdr:col>
      <xdr:colOff>313200</xdr:colOff>
      <xdr:row>4</xdr:row>
      <xdr:rowOff>38160</xdr:rowOff>
    </xdr:from>
    <xdr:to>
      <xdr:col>28</xdr:col>
      <xdr:colOff>418320</xdr:colOff>
      <xdr:row>4</xdr:row>
      <xdr:rowOff>142200</xdr:rowOff>
    </xdr:to>
    <xdr:sp>
      <xdr:nvSpPr>
        <xdr:cNvPr id="156" name="Oval 244"/>
        <xdr:cNvSpPr/>
      </xdr:nvSpPr>
      <xdr:spPr>
        <a:xfrm flipH="1">
          <a:off x="10363320" y="739080"/>
          <a:ext cx="105120" cy="10404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421560</xdr:colOff>
      <xdr:row>4</xdr:row>
      <xdr:rowOff>11520</xdr:rowOff>
    </xdr:from>
    <xdr:to>
      <xdr:col>27</xdr:col>
      <xdr:colOff>377280</xdr:colOff>
      <xdr:row>5</xdr:row>
      <xdr:rowOff>5400</xdr:rowOff>
    </xdr:to>
    <xdr:grpSp>
      <xdr:nvGrpSpPr>
        <xdr:cNvPr id="157" name="Group 3"/>
        <xdr:cNvGrpSpPr/>
      </xdr:nvGrpSpPr>
      <xdr:grpSpPr>
        <a:xfrm>
          <a:off x="9452520" y="535320"/>
          <a:ext cx="169200" cy="523440"/>
          <a:chOff x="9452520" y="535320"/>
          <a:chExt cx="169200" cy="523440"/>
        </a:xfrm>
      </xdr:grpSpPr>
      <xdr:sp>
        <xdr:nvSpPr>
          <xdr:cNvPr id="158" name="Line 133"/>
          <xdr:cNvSpPr/>
        </xdr:nvSpPr>
        <xdr:spPr>
          <a:xfrm flipV="1">
            <a:off x="9575640" y="789480"/>
            <a:ext cx="7560" cy="2530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59" name="Line 134"/>
          <xdr:cNvSpPr/>
        </xdr:nvSpPr>
        <xdr:spPr>
          <a:xfrm flipH="1" flipV="1">
            <a:off x="9559440" y="535320"/>
            <a:ext cx="15480" cy="5090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0" name="Line 179"/>
          <xdr:cNvSpPr/>
        </xdr:nvSpPr>
        <xdr:spPr>
          <a:xfrm flipV="1">
            <a:off x="9544680" y="535320"/>
            <a:ext cx="14760" cy="5090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1" name="Line 186"/>
          <xdr:cNvSpPr/>
        </xdr:nvSpPr>
        <xdr:spPr>
          <a:xfrm flipH="1" flipV="1">
            <a:off x="9529560" y="550080"/>
            <a:ext cx="15120" cy="5086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2" name="Line 187"/>
          <xdr:cNvSpPr/>
        </xdr:nvSpPr>
        <xdr:spPr>
          <a:xfrm flipV="1">
            <a:off x="9514800" y="535320"/>
            <a:ext cx="14400" cy="5090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3" name="Line 197"/>
          <xdr:cNvSpPr/>
        </xdr:nvSpPr>
        <xdr:spPr>
          <a:xfrm flipH="1" flipV="1">
            <a:off x="9498600" y="535320"/>
            <a:ext cx="15120" cy="5090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4" name="Line 207"/>
          <xdr:cNvSpPr/>
        </xdr:nvSpPr>
        <xdr:spPr>
          <a:xfrm flipV="1">
            <a:off x="9490680" y="536040"/>
            <a:ext cx="7200" cy="2534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5" name="Line 208"/>
          <xdr:cNvSpPr/>
        </xdr:nvSpPr>
        <xdr:spPr>
          <a:xfrm>
            <a:off x="9583560" y="792000"/>
            <a:ext cx="38160" cy="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6" name="Line 297"/>
          <xdr:cNvSpPr/>
        </xdr:nvSpPr>
        <xdr:spPr>
          <a:xfrm>
            <a:off x="9452520" y="792000"/>
            <a:ext cx="37800" cy="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oneCell">
    <xdr:from>
      <xdr:col>32</xdr:col>
      <xdr:colOff>340920</xdr:colOff>
      <xdr:row>3</xdr:row>
      <xdr:rowOff>137880</xdr:rowOff>
    </xdr:from>
    <xdr:to>
      <xdr:col>33</xdr:col>
      <xdr:colOff>244080</xdr:colOff>
      <xdr:row>4</xdr:row>
      <xdr:rowOff>173160</xdr:rowOff>
    </xdr:to>
    <xdr:grpSp>
      <xdr:nvGrpSpPr>
        <xdr:cNvPr id="167" name="Group 5"/>
        <xdr:cNvGrpSpPr/>
      </xdr:nvGrpSpPr>
      <xdr:grpSpPr>
        <a:xfrm>
          <a:off x="13066200" y="503280"/>
          <a:ext cx="210240" cy="531720"/>
          <a:chOff x="13066200" y="503280"/>
          <a:chExt cx="210240" cy="531720"/>
        </a:xfrm>
      </xdr:grpSpPr>
      <xdr:sp>
        <xdr:nvSpPr>
          <xdr:cNvPr id="168" name="Line 209"/>
          <xdr:cNvSpPr/>
        </xdr:nvSpPr>
        <xdr:spPr>
          <a:xfrm flipV="1">
            <a:off x="13219560" y="763560"/>
            <a:ext cx="9000" cy="2566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9" name="Line 210"/>
          <xdr:cNvSpPr/>
        </xdr:nvSpPr>
        <xdr:spPr>
          <a:xfrm flipH="1" flipV="1">
            <a:off x="13200120" y="503280"/>
            <a:ext cx="19080" cy="5176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0" name="Line 489"/>
          <xdr:cNvSpPr/>
        </xdr:nvSpPr>
        <xdr:spPr>
          <a:xfrm flipV="1">
            <a:off x="13181400" y="503280"/>
            <a:ext cx="17640" cy="5176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1" name="Line 491"/>
          <xdr:cNvSpPr/>
        </xdr:nvSpPr>
        <xdr:spPr>
          <a:xfrm flipH="1" flipV="1">
            <a:off x="13162320" y="517680"/>
            <a:ext cx="18720" cy="5173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2" name="Line 497"/>
          <xdr:cNvSpPr/>
        </xdr:nvSpPr>
        <xdr:spPr>
          <a:xfrm flipV="1">
            <a:off x="13143240" y="503280"/>
            <a:ext cx="17280" cy="5176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3" name="Line 503"/>
          <xdr:cNvSpPr/>
        </xdr:nvSpPr>
        <xdr:spPr>
          <a:xfrm flipH="1" flipV="1">
            <a:off x="13123800" y="503280"/>
            <a:ext cx="19080" cy="5176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4" name="Line 505"/>
          <xdr:cNvSpPr/>
        </xdr:nvSpPr>
        <xdr:spPr>
          <a:xfrm flipV="1">
            <a:off x="13113360" y="504000"/>
            <a:ext cx="9000" cy="2566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5" name="Line 525"/>
          <xdr:cNvSpPr/>
        </xdr:nvSpPr>
        <xdr:spPr>
          <a:xfrm>
            <a:off x="13229280" y="765360"/>
            <a:ext cx="47160" cy="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6" name="Line 587"/>
          <xdr:cNvSpPr/>
        </xdr:nvSpPr>
        <xdr:spPr>
          <a:xfrm>
            <a:off x="13066200" y="765360"/>
            <a:ext cx="46800" cy="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absolute">
    <xdr:from>
      <xdr:col>4</xdr:col>
      <xdr:colOff>264240</xdr:colOff>
      <xdr:row>2</xdr:row>
      <xdr:rowOff>59400</xdr:rowOff>
    </xdr:from>
    <xdr:to>
      <xdr:col>5</xdr:col>
      <xdr:colOff>63000</xdr:colOff>
      <xdr:row>3</xdr:row>
      <xdr:rowOff>140760</xdr:rowOff>
    </xdr:to>
    <xdr:sp>
      <xdr:nvSpPr>
        <xdr:cNvPr id="177" name="テキスト枠 1"/>
        <xdr:cNvSpPr/>
      </xdr:nvSpPr>
      <xdr:spPr>
        <a:xfrm>
          <a:off x="1372320" y="410040"/>
          <a:ext cx="671400" cy="2566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 anchor="t">
          <a:noAutofit/>
        </a:bodyPr>
        <a:p>
          <a:pPr>
            <a:lnSpc>
              <a:spcPct val="100000"/>
            </a:lnSpc>
          </a:pPr>
          <a:r>
            <a:rPr b="1" lang="en-US" sz="2000" strike="noStrike" u="none">
              <a:solidFill>
                <a:srgbClr val="000000"/>
              </a:solidFill>
              <a:uFillTx/>
              <a:latin typeface="Arial"/>
              <a:ea typeface="DejaVu Sans"/>
            </a:rPr>
            <a:t>R</a:t>
          </a:r>
          <a:endParaRPr b="0" lang="en-US" sz="2000" strike="noStrike" u="none">
            <a:uFillTx/>
            <a:latin typeface="Noto Serif JP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28</xdr:col>
      <xdr:colOff>252720</xdr:colOff>
      <xdr:row>4</xdr:row>
      <xdr:rowOff>89280</xdr:rowOff>
    </xdr:from>
    <xdr:to>
      <xdr:col>28</xdr:col>
      <xdr:colOff>436680</xdr:colOff>
      <xdr:row>12</xdr:row>
      <xdr:rowOff>87120</xdr:rowOff>
    </xdr:to>
    <xdr:grpSp>
      <xdr:nvGrpSpPr>
        <xdr:cNvPr id="178" name="Group 243"/>
        <xdr:cNvGrpSpPr/>
      </xdr:nvGrpSpPr>
      <xdr:grpSpPr>
        <a:xfrm>
          <a:off x="16015320" y="790200"/>
          <a:ext cx="183960" cy="1400040"/>
          <a:chOff x="16015320" y="790200"/>
          <a:chExt cx="183960" cy="1400040"/>
        </a:xfrm>
      </xdr:grpSpPr>
      <xdr:sp>
        <xdr:nvSpPr>
          <xdr:cNvPr id="179" name="Line 244"/>
          <xdr:cNvSpPr/>
        </xdr:nvSpPr>
        <xdr:spPr>
          <a:xfrm flipH="1" flipV="1">
            <a:off x="16104960" y="1283760"/>
            <a:ext cx="84600" cy="252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0" name="Line 245"/>
          <xdr:cNvSpPr/>
        </xdr:nvSpPr>
        <xdr:spPr>
          <a:xfrm flipH="1">
            <a:off x="16015680" y="1310040"/>
            <a:ext cx="174240" cy="514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1" name="Line 246"/>
          <xdr:cNvSpPr/>
        </xdr:nvSpPr>
        <xdr:spPr>
          <a:xfrm flipH="1" flipV="1">
            <a:off x="16015680" y="1364400"/>
            <a:ext cx="174240" cy="468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2" name="Line 247"/>
          <xdr:cNvSpPr/>
        </xdr:nvSpPr>
        <xdr:spPr>
          <a:xfrm flipH="1">
            <a:off x="16025040" y="1412640"/>
            <a:ext cx="174240" cy="576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3" name="Line 248"/>
          <xdr:cNvSpPr/>
        </xdr:nvSpPr>
        <xdr:spPr>
          <a:xfrm flipH="1" flipV="1">
            <a:off x="16015680" y="1471320"/>
            <a:ext cx="174240" cy="468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4" name="Line 249"/>
          <xdr:cNvSpPr/>
        </xdr:nvSpPr>
        <xdr:spPr>
          <a:xfrm flipH="1">
            <a:off x="16015680" y="1520280"/>
            <a:ext cx="174240" cy="518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5" name="Line 250"/>
          <xdr:cNvSpPr/>
        </xdr:nvSpPr>
        <xdr:spPr>
          <a:xfrm flipH="1" flipV="1">
            <a:off x="16015320" y="1573200"/>
            <a:ext cx="89640" cy="302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6" name="Line 251"/>
          <xdr:cNvSpPr/>
        </xdr:nvSpPr>
        <xdr:spPr>
          <a:xfrm flipV="1">
            <a:off x="16106760" y="790200"/>
            <a:ext cx="360" cy="4924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7" name="Line 252"/>
          <xdr:cNvSpPr/>
        </xdr:nvSpPr>
        <xdr:spPr>
          <a:xfrm flipV="1">
            <a:off x="16106760" y="1606320"/>
            <a:ext cx="360" cy="5839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oneCell">
    <xdr:from>
      <xdr:col>22</xdr:col>
      <xdr:colOff>390960</xdr:colOff>
      <xdr:row>4</xdr:row>
      <xdr:rowOff>89280</xdr:rowOff>
    </xdr:from>
    <xdr:to>
      <xdr:col>22</xdr:col>
      <xdr:colOff>574200</xdr:colOff>
      <xdr:row>12</xdr:row>
      <xdr:rowOff>87120</xdr:rowOff>
    </xdr:to>
    <xdr:grpSp>
      <xdr:nvGrpSpPr>
        <xdr:cNvPr id="188" name="Group 106"/>
        <xdr:cNvGrpSpPr/>
      </xdr:nvGrpSpPr>
      <xdr:grpSpPr>
        <a:xfrm>
          <a:off x="12363840" y="790200"/>
          <a:ext cx="183240" cy="1400040"/>
          <a:chOff x="12363840" y="790200"/>
          <a:chExt cx="183240" cy="1400040"/>
        </a:xfrm>
      </xdr:grpSpPr>
      <xdr:sp>
        <xdr:nvSpPr>
          <xdr:cNvPr id="189" name="Line 107"/>
          <xdr:cNvSpPr/>
        </xdr:nvSpPr>
        <xdr:spPr>
          <a:xfrm flipH="1" flipV="1">
            <a:off x="12454920" y="1283760"/>
            <a:ext cx="83520" cy="252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0" name="Line 108"/>
          <xdr:cNvSpPr/>
        </xdr:nvSpPr>
        <xdr:spPr>
          <a:xfrm flipH="1">
            <a:off x="12363840" y="1310040"/>
            <a:ext cx="173880" cy="514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1" name="Line 109"/>
          <xdr:cNvSpPr/>
        </xdr:nvSpPr>
        <xdr:spPr>
          <a:xfrm flipH="1" flipV="1">
            <a:off x="12363840" y="1364400"/>
            <a:ext cx="173880" cy="468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2" name="Line 110"/>
          <xdr:cNvSpPr/>
        </xdr:nvSpPr>
        <xdr:spPr>
          <a:xfrm flipH="1">
            <a:off x="12373200" y="1412640"/>
            <a:ext cx="173880" cy="576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3" name="Line 111"/>
          <xdr:cNvSpPr/>
        </xdr:nvSpPr>
        <xdr:spPr>
          <a:xfrm flipH="1" flipV="1">
            <a:off x="12363840" y="1471320"/>
            <a:ext cx="173880" cy="468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4" name="Line 112"/>
          <xdr:cNvSpPr/>
        </xdr:nvSpPr>
        <xdr:spPr>
          <a:xfrm flipH="1">
            <a:off x="12363840" y="1520280"/>
            <a:ext cx="173880" cy="518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5" name="Line 113"/>
          <xdr:cNvSpPr/>
        </xdr:nvSpPr>
        <xdr:spPr>
          <a:xfrm flipH="1" flipV="1">
            <a:off x="12364560" y="1573200"/>
            <a:ext cx="88560" cy="302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6" name="Line 114"/>
          <xdr:cNvSpPr/>
        </xdr:nvSpPr>
        <xdr:spPr>
          <a:xfrm flipV="1">
            <a:off x="12454920" y="790200"/>
            <a:ext cx="360" cy="4924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7" name="Line 115"/>
          <xdr:cNvSpPr/>
        </xdr:nvSpPr>
        <xdr:spPr>
          <a:xfrm flipV="1">
            <a:off x="12454920" y="1606320"/>
            <a:ext cx="360" cy="5839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oneCell">
    <xdr:from>
      <xdr:col>9</xdr:col>
      <xdr:colOff>304920</xdr:colOff>
      <xdr:row>12</xdr:row>
      <xdr:rowOff>68760</xdr:rowOff>
    </xdr:from>
    <xdr:to>
      <xdr:col>9</xdr:col>
      <xdr:colOff>384480</xdr:colOff>
      <xdr:row>12</xdr:row>
      <xdr:rowOff>154080</xdr:rowOff>
    </xdr:to>
    <xdr:sp>
      <xdr:nvSpPr>
        <xdr:cNvPr id="198" name="Oval 1"/>
        <xdr:cNvSpPr/>
      </xdr:nvSpPr>
      <xdr:spPr>
        <a:xfrm>
          <a:off x="3798720" y="217188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461880</xdr:colOff>
      <xdr:row>4</xdr:row>
      <xdr:rowOff>13680</xdr:rowOff>
    </xdr:from>
    <xdr:to>
      <xdr:col>5</xdr:col>
      <xdr:colOff>566640</xdr:colOff>
      <xdr:row>4</xdr:row>
      <xdr:rowOff>127800</xdr:rowOff>
    </xdr:to>
    <xdr:sp>
      <xdr:nvSpPr>
        <xdr:cNvPr id="199" name="Oval 2"/>
        <xdr:cNvSpPr/>
      </xdr:nvSpPr>
      <xdr:spPr>
        <a:xfrm flipH="1">
          <a:off x="2671560" y="714600"/>
          <a:ext cx="104760" cy="11412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452880</xdr:colOff>
      <xdr:row>12</xdr:row>
      <xdr:rowOff>49320</xdr:rowOff>
    </xdr:from>
    <xdr:to>
      <xdr:col>5</xdr:col>
      <xdr:colOff>557640</xdr:colOff>
      <xdr:row>12</xdr:row>
      <xdr:rowOff>163440</xdr:rowOff>
    </xdr:to>
    <xdr:sp>
      <xdr:nvSpPr>
        <xdr:cNvPr id="200" name="Oval 3"/>
        <xdr:cNvSpPr/>
      </xdr:nvSpPr>
      <xdr:spPr>
        <a:xfrm flipH="1">
          <a:off x="2662560" y="2152440"/>
          <a:ext cx="104760" cy="11412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654840</xdr:colOff>
      <xdr:row>4</xdr:row>
      <xdr:rowOff>70560</xdr:rowOff>
    </xdr:from>
    <xdr:to>
      <xdr:col>8</xdr:col>
      <xdr:colOff>680760</xdr:colOff>
      <xdr:row>4</xdr:row>
      <xdr:rowOff>174960</xdr:rowOff>
    </xdr:to>
    <xdr:sp>
      <xdr:nvSpPr>
        <xdr:cNvPr id="201" name="Line 5"/>
        <xdr:cNvSpPr/>
      </xdr:nvSpPr>
      <xdr:spPr>
        <a:xfrm flipV="1">
          <a:off x="3467160" y="771480"/>
          <a:ext cx="2592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610560</xdr:colOff>
      <xdr:row>3</xdr:row>
      <xdr:rowOff>141120</xdr:rowOff>
    </xdr:from>
    <xdr:to>
      <xdr:col>8</xdr:col>
      <xdr:colOff>654840</xdr:colOff>
      <xdr:row>4</xdr:row>
      <xdr:rowOff>174960</xdr:rowOff>
    </xdr:to>
    <xdr:sp>
      <xdr:nvSpPr>
        <xdr:cNvPr id="202" name="Line 6"/>
        <xdr:cNvSpPr/>
      </xdr:nvSpPr>
      <xdr:spPr>
        <a:xfrm flipH="1" flipV="1">
          <a:off x="3422880" y="667080"/>
          <a:ext cx="4428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567000</xdr:colOff>
      <xdr:row>3</xdr:row>
      <xdr:rowOff>141120</xdr:rowOff>
    </xdr:from>
    <xdr:to>
      <xdr:col>8</xdr:col>
      <xdr:colOff>611640</xdr:colOff>
      <xdr:row>4</xdr:row>
      <xdr:rowOff>174960</xdr:rowOff>
    </xdr:to>
    <xdr:sp>
      <xdr:nvSpPr>
        <xdr:cNvPr id="203" name="Line 7"/>
        <xdr:cNvSpPr/>
      </xdr:nvSpPr>
      <xdr:spPr>
        <a:xfrm flipV="1">
          <a:off x="3379320" y="667080"/>
          <a:ext cx="4464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532440</xdr:colOff>
      <xdr:row>3</xdr:row>
      <xdr:rowOff>159840</xdr:rowOff>
    </xdr:from>
    <xdr:to>
      <xdr:col>8</xdr:col>
      <xdr:colOff>576360</xdr:colOff>
      <xdr:row>5</xdr:row>
      <xdr:rowOff>19080</xdr:rowOff>
    </xdr:to>
    <xdr:sp>
      <xdr:nvSpPr>
        <xdr:cNvPr id="204" name="Line 8"/>
        <xdr:cNvSpPr/>
      </xdr:nvSpPr>
      <xdr:spPr>
        <a:xfrm flipH="1" flipV="1">
          <a:off x="3344760" y="685800"/>
          <a:ext cx="43920" cy="209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479880</xdr:colOff>
      <xdr:row>3</xdr:row>
      <xdr:rowOff>141120</xdr:rowOff>
    </xdr:from>
    <xdr:to>
      <xdr:col>8</xdr:col>
      <xdr:colOff>524520</xdr:colOff>
      <xdr:row>4</xdr:row>
      <xdr:rowOff>174960</xdr:rowOff>
    </xdr:to>
    <xdr:sp>
      <xdr:nvSpPr>
        <xdr:cNvPr id="205" name="Line 9"/>
        <xdr:cNvSpPr/>
      </xdr:nvSpPr>
      <xdr:spPr>
        <a:xfrm flipV="1">
          <a:off x="3292200" y="667080"/>
          <a:ext cx="4464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435960</xdr:colOff>
      <xdr:row>3</xdr:row>
      <xdr:rowOff>141120</xdr:rowOff>
    </xdr:from>
    <xdr:to>
      <xdr:col>8</xdr:col>
      <xdr:colOff>480600</xdr:colOff>
      <xdr:row>4</xdr:row>
      <xdr:rowOff>174960</xdr:rowOff>
    </xdr:to>
    <xdr:sp>
      <xdr:nvSpPr>
        <xdr:cNvPr id="206" name="Line 10"/>
        <xdr:cNvSpPr/>
      </xdr:nvSpPr>
      <xdr:spPr>
        <a:xfrm flipH="1" flipV="1">
          <a:off x="3248280" y="667080"/>
          <a:ext cx="4464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410040</xdr:colOff>
      <xdr:row>3</xdr:row>
      <xdr:rowOff>141120</xdr:rowOff>
    </xdr:from>
    <xdr:to>
      <xdr:col>8</xdr:col>
      <xdr:colOff>436680</xdr:colOff>
      <xdr:row>4</xdr:row>
      <xdr:rowOff>70560</xdr:rowOff>
    </xdr:to>
    <xdr:sp>
      <xdr:nvSpPr>
        <xdr:cNvPr id="207" name="Line 11"/>
        <xdr:cNvSpPr/>
      </xdr:nvSpPr>
      <xdr:spPr>
        <a:xfrm flipV="1">
          <a:off x="3222360" y="667080"/>
          <a:ext cx="2664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0</xdr:colOff>
      <xdr:row>4</xdr:row>
      <xdr:rowOff>70560</xdr:rowOff>
    </xdr:from>
    <xdr:to>
      <xdr:col>9</xdr:col>
      <xdr:colOff>114120</xdr:colOff>
      <xdr:row>4</xdr:row>
      <xdr:rowOff>70560</xdr:rowOff>
    </xdr:to>
    <xdr:sp>
      <xdr:nvSpPr>
        <xdr:cNvPr id="208" name="Line 12"/>
        <xdr:cNvSpPr/>
      </xdr:nvSpPr>
      <xdr:spPr>
        <a:xfrm>
          <a:off x="3493800" y="771480"/>
          <a:ext cx="1141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296280</xdr:colOff>
      <xdr:row>4</xdr:row>
      <xdr:rowOff>70560</xdr:rowOff>
    </xdr:from>
    <xdr:to>
      <xdr:col>8</xdr:col>
      <xdr:colOff>410760</xdr:colOff>
      <xdr:row>4</xdr:row>
      <xdr:rowOff>70560</xdr:rowOff>
    </xdr:to>
    <xdr:sp>
      <xdr:nvSpPr>
        <xdr:cNvPr id="209" name="Line 13"/>
        <xdr:cNvSpPr/>
      </xdr:nvSpPr>
      <xdr:spPr>
        <a:xfrm>
          <a:off x="3108600" y="771480"/>
          <a:ext cx="11448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253440</xdr:colOff>
      <xdr:row>4</xdr:row>
      <xdr:rowOff>70560</xdr:rowOff>
    </xdr:from>
    <xdr:to>
      <xdr:col>10</xdr:col>
      <xdr:colOff>280080</xdr:colOff>
      <xdr:row>4</xdr:row>
      <xdr:rowOff>174960</xdr:rowOff>
    </xdr:to>
    <xdr:sp>
      <xdr:nvSpPr>
        <xdr:cNvPr id="210" name="Line 15"/>
        <xdr:cNvSpPr/>
      </xdr:nvSpPr>
      <xdr:spPr>
        <a:xfrm flipV="1">
          <a:off x="4428720" y="771480"/>
          <a:ext cx="2664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209520</xdr:colOff>
      <xdr:row>3</xdr:row>
      <xdr:rowOff>141120</xdr:rowOff>
    </xdr:from>
    <xdr:to>
      <xdr:col>10</xdr:col>
      <xdr:colOff>254160</xdr:colOff>
      <xdr:row>4</xdr:row>
      <xdr:rowOff>174960</xdr:rowOff>
    </xdr:to>
    <xdr:sp>
      <xdr:nvSpPr>
        <xdr:cNvPr id="211" name="Line 16"/>
        <xdr:cNvSpPr/>
      </xdr:nvSpPr>
      <xdr:spPr>
        <a:xfrm flipH="1" flipV="1">
          <a:off x="4384800" y="667080"/>
          <a:ext cx="4464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165600</xdr:colOff>
      <xdr:row>3</xdr:row>
      <xdr:rowOff>141120</xdr:rowOff>
    </xdr:from>
    <xdr:to>
      <xdr:col>10</xdr:col>
      <xdr:colOff>210240</xdr:colOff>
      <xdr:row>4</xdr:row>
      <xdr:rowOff>174960</xdr:rowOff>
    </xdr:to>
    <xdr:sp>
      <xdr:nvSpPr>
        <xdr:cNvPr id="212" name="Line 17"/>
        <xdr:cNvSpPr/>
      </xdr:nvSpPr>
      <xdr:spPr>
        <a:xfrm flipV="1">
          <a:off x="4340880" y="667080"/>
          <a:ext cx="4464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131040</xdr:colOff>
      <xdr:row>3</xdr:row>
      <xdr:rowOff>159840</xdr:rowOff>
    </xdr:from>
    <xdr:to>
      <xdr:col>10</xdr:col>
      <xdr:colOff>184320</xdr:colOff>
      <xdr:row>5</xdr:row>
      <xdr:rowOff>19080</xdr:rowOff>
    </xdr:to>
    <xdr:sp>
      <xdr:nvSpPr>
        <xdr:cNvPr id="213" name="Line 18"/>
        <xdr:cNvSpPr/>
      </xdr:nvSpPr>
      <xdr:spPr>
        <a:xfrm flipH="1" flipV="1">
          <a:off x="4306320" y="685800"/>
          <a:ext cx="53280" cy="209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69840</xdr:colOff>
      <xdr:row>3</xdr:row>
      <xdr:rowOff>141120</xdr:rowOff>
    </xdr:from>
    <xdr:to>
      <xdr:col>10</xdr:col>
      <xdr:colOff>114480</xdr:colOff>
      <xdr:row>4</xdr:row>
      <xdr:rowOff>174960</xdr:rowOff>
    </xdr:to>
    <xdr:sp>
      <xdr:nvSpPr>
        <xdr:cNvPr id="214" name="Line 19"/>
        <xdr:cNvSpPr/>
      </xdr:nvSpPr>
      <xdr:spPr>
        <a:xfrm flipV="1">
          <a:off x="4245120" y="667080"/>
          <a:ext cx="4464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25920</xdr:colOff>
      <xdr:row>3</xdr:row>
      <xdr:rowOff>141120</xdr:rowOff>
    </xdr:from>
    <xdr:to>
      <xdr:col>10</xdr:col>
      <xdr:colOff>70560</xdr:colOff>
      <xdr:row>4</xdr:row>
      <xdr:rowOff>174960</xdr:rowOff>
    </xdr:to>
    <xdr:sp>
      <xdr:nvSpPr>
        <xdr:cNvPr id="215" name="Line 20"/>
        <xdr:cNvSpPr/>
      </xdr:nvSpPr>
      <xdr:spPr>
        <a:xfrm flipH="1" flipV="1">
          <a:off x="4201200" y="667080"/>
          <a:ext cx="4464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0</xdr:colOff>
      <xdr:row>3</xdr:row>
      <xdr:rowOff>141120</xdr:rowOff>
    </xdr:from>
    <xdr:to>
      <xdr:col>10</xdr:col>
      <xdr:colOff>26640</xdr:colOff>
      <xdr:row>4</xdr:row>
      <xdr:rowOff>70560</xdr:rowOff>
    </xdr:to>
    <xdr:sp>
      <xdr:nvSpPr>
        <xdr:cNvPr id="216" name="Line 21"/>
        <xdr:cNvSpPr/>
      </xdr:nvSpPr>
      <xdr:spPr>
        <a:xfrm flipV="1">
          <a:off x="4175280" y="667080"/>
          <a:ext cx="2664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279360</xdr:colOff>
      <xdr:row>4</xdr:row>
      <xdr:rowOff>70560</xdr:rowOff>
    </xdr:from>
    <xdr:to>
      <xdr:col>10</xdr:col>
      <xdr:colOff>393840</xdr:colOff>
      <xdr:row>4</xdr:row>
      <xdr:rowOff>70560</xdr:rowOff>
    </xdr:to>
    <xdr:sp>
      <xdr:nvSpPr>
        <xdr:cNvPr id="217" name="Line 22"/>
        <xdr:cNvSpPr/>
      </xdr:nvSpPr>
      <xdr:spPr>
        <a:xfrm>
          <a:off x="4454640" y="771480"/>
          <a:ext cx="11448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567000</xdr:colOff>
      <xdr:row>4</xdr:row>
      <xdr:rowOff>70560</xdr:rowOff>
    </xdr:from>
    <xdr:to>
      <xdr:col>10</xdr:col>
      <xdr:colOff>720</xdr:colOff>
      <xdr:row>4</xdr:row>
      <xdr:rowOff>70560</xdr:rowOff>
    </xdr:to>
    <xdr:sp>
      <xdr:nvSpPr>
        <xdr:cNvPr id="218" name="Line 23"/>
        <xdr:cNvSpPr/>
      </xdr:nvSpPr>
      <xdr:spPr>
        <a:xfrm>
          <a:off x="4060800" y="771480"/>
          <a:ext cx="11520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453960</xdr:colOff>
      <xdr:row>2</xdr:row>
      <xdr:rowOff>39960</xdr:rowOff>
    </xdr:from>
    <xdr:to>
      <xdr:col>9</xdr:col>
      <xdr:colOff>480600</xdr:colOff>
      <xdr:row>2</xdr:row>
      <xdr:rowOff>144360</xdr:rowOff>
    </xdr:to>
    <xdr:sp>
      <xdr:nvSpPr>
        <xdr:cNvPr id="219" name="Line 25"/>
        <xdr:cNvSpPr/>
      </xdr:nvSpPr>
      <xdr:spPr>
        <a:xfrm flipV="1">
          <a:off x="3947760" y="390600"/>
          <a:ext cx="2664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410040</xdr:colOff>
      <xdr:row>1</xdr:row>
      <xdr:rowOff>109800</xdr:rowOff>
    </xdr:from>
    <xdr:to>
      <xdr:col>9</xdr:col>
      <xdr:colOff>454680</xdr:colOff>
      <xdr:row>2</xdr:row>
      <xdr:rowOff>144720</xdr:rowOff>
    </xdr:to>
    <xdr:sp>
      <xdr:nvSpPr>
        <xdr:cNvPr id="220" name="Line 26"/>
        <xdr:cNvSpPr/>
      </xdr:nvSpPr>
      <xdr:spPr>
        <a:xfrm flipH="1" flipV="1">
          <a:off x="3903840" y="285120"/>
          <a:ext cx="44640" cy="21024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366120</xdr:colOff>
      <xdr:row>1</xdr:row>
      <xdr:rowOff>109800</xdr:rowOff>
    </xdr:from>
    <xdr:to>
      <xdr:col>9</xdr:col>
      <xdr:colOff>410760</xdr:colOff>
      <xdr:row>2</xdr:row>
      <xdr:rowOff>144720</xdr:rowOff>
    </xdr:to>
    <xdr:sp>
      <xdr:nvSpPr>
        <xdr:cNvPr id="221" name="Line 27"/>
        <xdr:cNvSpPr/>
      </xdr:nvSpPr>
      <xdr:spPr>
        <a:xfrm flipV="1">
          <a:off x="3859920" y="285120"/>
          <a:ext cx="44640" cy="21024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331560</xdr:colOff>
      <xdr:row>1</xdr:row>
      <xdr:rowOff>128520</xdr:rowOff>
    </xdr:from>
    <xdr:to>
      <xdr:col>9</xdr:col>
      <xdr:colOff>376200</xdr:colOff>
      <xdr:row>2</xdr:row>
      <xdr:rowOff>163440</xdr:rowOff>
    </xdr:to>
    <xdr:sp>
      <xdr:nvSpPr>
        <xdr:cNvPr id="222" name="Line 28"/>
        <xdr:cNvSpPr/>
      </xdr:nvSpPr>
      <xdr:spPr>
        <a:xfrm flipH="1" flipV="1">
          <a:off x="3825360" y="303840"/>
          <a:ext cx="44640" cy="21024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279000</xdr:colOff>
      <xdr:row>1</xdr:row>
      <xdr:rowOff>109800</xdr:rowOff>
    </xdr:from>
    <xdr:to>
      <xdr:col>9</xdr:col>
      <xdr:colOff>323640</xdr:colOff>
      <xdr:row>2</xdr:row>
      <xdr:rowOff>144720</xdr:rowOff>
    </xdr:to>
    <xdr:sp>
      <xdr:nvSpPr>
        <xdr:cNvPr id="223" name="Line 29"/>
        <xdr:cNvSpPr/>
      </xdr:nvSpPr>
      <xdr:spPr>
        <a:xfrm flipV="1">
          <a:off x="3772800" y="285120"/>
          <a:ext cx="44640" cy="21024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235080</xdr:colOff>
      <xdr:row>1</xdr:row>
      <xdr:rowOff>109800</xdr:rowOff>
    </xdr:from>
    <xdr:to>
      <xdr:col>9</xdr:col>
      <xdr:colOff>279720</xdr:colOff>
      <xdr:row>2</xdr:row>
      <xdr:rowOff>144720</xdr:rowOff>
    </xdr:to>
    <xdr:sp>
      <xdr:nvSpPr>
        <xdr:cNvPr id="224" name="Line 30"/>
        <xdr:cNvSpPr/>
      </xdr:nvSpPr>
      <xdr:spPr>
        <a:xfrm flipH="1" flipV="1">
          <a:off x="3728880" y="285120"/>
          <a:ext cx="44640" cy="21024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209160</xdr:colOff>
      <xdr:row>1</xdr:row>
      <xdr:rowOff>110160</xdr:rowOff>
    </xdr:from>
    <xdr:to>
      <xdr:col>9</xdr:col>
      <xdr:colOff>235800</xdr:colOff>
      <xdr:row>2</xdr:row>
      <xdr:rowOff>39600</xdr:rowOff>
    </xdr:to>
    <xdr:sp>
      <xdr:nvSpPr>
        <xdr:cNvPr id="225" name="Line 31"/>
        <xdr:cNvSpPr/>
      </xdr:nvSpPr>
      <xdr:spPr>
        <a:xfrm flipV="1">
          <a:off x="3702960" y="285480"/>
          <a:ext cx="26640" cy="1047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479880</xdr:colOff>
      <xdr:row>2</xdr:row>
      <xdr:rowOff>39960</xdr:rowOff>
    </xdr:from>
    <xdr:to>
      <xdr:col>9</xdr:col>
      <xdr:colOff>594000</xdr:colOff>
      <xdr:row>2</xdr:row>
      <xdr:rowOff>39960</xdr:rowOff>
    </xdr:to>
    <xdr:sp>
      <xdr:nvSpPr>
        <xdr:cNvPr id="226" name="Line 32"/>
        <xdr:cNvSpPr/>
      </xdr:nvSpPr>
      <xdr:spPr>
        <a:xfrm>
          <a:off x="3973680" y="390600"/>
          <a:ext cx="1141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95400</xdr:colOff>
      <xdr:row>2</xdr:row>
      <xdr:rowOff>39960</xdr:rowOff>
    </xdr:from>
    <xdr:to>
      <xdr:col>9</xdr:col>
      <xdr:colOff>209880</xdr:colOff>
      <xdr:row>2</xdr:row>
      <xdr:rowOff>39960</xdr:rowOff>
    </xdr:to>
    <xdr:sp>
      <xdr:nvSpPr>
        <xdr:cNvPr id="227" name="Line 33"/>
        <xdr:cNvSpPr/>
      </xdr:nvSpPr>
      <xdr:spPr>
        <a:xfrm>
          <a:off x="3589200" y="390600"/>
          <a:ext cx="11448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270000</xdr:colOff>
      <xdr:row>6</xdr:row>
      <xdr:rowOff>100800</xdr:rowOff>
    </xdr:from>
    <xdr:to>
      <xdr:col>9</xdr:col>
      <xdr:colOff>454320</xdr:colOff>
      <xdr:row>9</xdr:row>
      <xdr:rowOff>155160</xdr:rowOff>
    </xdr:to>
    <xdr:grpSp>
      <xdr:nvGrpSpPr>
        <xdr:cNvPr id="228" name="Group 34"/>
        <xdr:cNvGrpSpPr/>
      </xdr:nvGrpSpPr>
      <xdr:grpSpPr>
        <a:xfrm>
          <a:off x="3763800" y="1152360"/>
          <a:ext cx="184320" cy="580320"/>
          <a:chOff x="3763800" y="1152360"/>
          <a:chExt cx="184320" cy="580320"/>
        </a:xfrm>
      </xdr:grpSpPr>
      <xdr:sp>
        <xdr:nvSpPr>
          <xdr:cNvPr id="229" name="Line 35"/>
          <xdr:cNvSpPr/>
        </xdr:nvSpPr>
        <xdr:spPr>
          <a:xfrm flipH="1" flipV="1">
            <a:off x="3853800" y="1284480"/>
            <a:ext cx="88200" cy="248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30" name="Line 36"/>
          <xdr:cNvSpPr/>
        </xdr:nvSpPr>
        <xdr:spPr>
          <a:xfrm flipH="1">
            <a:off x="3763800" y="1311120"/>
            <a:ext cx="178920" cy="518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31" name="Line 37"/>
          <xdr:cNvSpPr/>
        </xdr:nvSpPr>
        <xdr:spPr>
          <a:xfrm flipH="1" flipV="1">
            <a:off x="3763800" y="1365120"/>
            <a:ext cx="178920" cy="486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32" name="Line 38"/>
          <xdr:cNvSpPr/>
        </xdr:nvSpPr>
        <xdr:spPr>
          <a:xfrm flipH="1">
            <a:off x="3769560" y="1416240"/>
            <a:ext cx="178560" cy="518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33" name="Line 39"/>
          <xdr:cNvSpPr/>
        </xdr:nvSpPr>
        <xdr:spPr>
          <a:xfrm flipH="1" flipV="1">
            <a:off x="3763800" y="1469520"/>
            <a:ext cx="178920" cy="489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34" name="Line 40"/>
          <xdr:cNvSpPr/>
        </xdr:nvSpPr>
        <xdr:spPr>
          <a:xfrm flipH="1">
            <a:off x="3763800" y="1520280"/>
            <a:ext cx="178920" cy="522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35" name="Line 41"/>
          <xdr:cNvSpPr/>
        </xdr:nvSpPr>
        <xdr:spPr>
          <a:xfrm flipH="1" flipV="1">
            <a:off x="3764160" y="1573920"/>
            <a:ext cx="88560" cy="252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36" name="Line 42"/>
          <xdr:cNvSpPr/>
        </xdr:nvSpPr>
        <xdr:spPr>
          <a:xfrm flipV="1">
            <a:off x="3854520" y="1152360"/>
            <a:ext cx="360" cy="1306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37" name="Line 43"/>
          <xdr:cNvSpPr/>
        </xdr:nvSpPr>
        <xdr:spPr>
          <a:xfrm flipV="1">
            <a:off x="3854520" y="1602000"/>
            <a:ext cx="360" cy="1306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oneCell">
    <xdr:from>
      <xdr:col>9</xdr:col>
      <xdr:colOff>25920</xdr:colOff>
      <xdr:row>4</xdr:row>
      <xdr:rowOff>70560</xdr:rowOff>
    </xdr:from>
    <xdr:to>
      <xdr:col>9</xdr:col>
      <xdr:colOff>645840</xdr:colOff>
      <xdr:row>4</xdr:row>
      <xdr:rowOff>70560</xdr:rowOff>
    </xdr:to>
    <xdr:sp>
      <xdr:nvSpPr>
        <xdr:cNvPr id="238" name="Line 44"/>
        <xdr:cNvSpPr/>
      </xdr:nvSpPr>
      <xdr:spPr>
        <a:xfrm>
          <a:off x="3519720" y="771480"/>
          <a:ext cx="6199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575280</xdr:colOff>
      <xdr:row>4</xdr:row>
      <xdr:rowOff>70560</xdr:rowOff>
    </xdr:from>
    <xdr:to>
      <xdr:col>8</xdr:col>
      <xdr:colOff>384840</xdr:colOff>
      <xdr:row>4</xdr:row>
      <xdr:rowOff>70560</xdr:rowOff>
    </xdr:to>
    <xdr:sp>
      <xdr:nvSpPr>
        <xdr:cNvPr id="239" name="Line 45"/>
        <xdr:cNvSpPr/>
      </xdr:nvSpPr>
      <xdr:spPr>
        <a:xfrm>
          <a:off x="2784960" y="771480"/>
          <a:ext cx="41220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672840</xdr:colOff>
      <xdr:row>6</xdr:row>
      <xdr:rowOff>90720</xdr:rowOff>
    </xdr:from>
    <xdr:to>
      <xdr:col>10</xdr:col>
      <xdr:colOff>559440</xdr:colOff>
      <xdr:row>8</xdr:row>
      <xdr:rowOff>111240</xdr:rowOff>
    </xdr:to>
    <xdr:sp>
      <xdr:nvSpPr>
        <xdr:cNvPr id="240" name="Freeform 46"/>
        <xdr:cNvSpPr/>
      </xdr:nvSpPr>
      <xdr:spPr>
        <a:xfrm flipH="1" flipV="1" rot="10800000">
          <a:off x="3598560" y="771120"/>
          <a:ext cx="568080" cy="371160"/>
        </a:xfrm>
        <a:custGeom>
          <a:avLst/>
          <a:gdLst>
            <a:gd name="textAreaLeft" fmla="*/ 360 w 568080"/>
            <a:gd name="textAreaRight" fmla="*/ 568800 w 568080"/>
            <a:gd name="textAreaTop" fmla="*/ -360 h 371160"/>
            <a:gd name="textAreaBottom" fmla="*/ 371160 h 371160"/>
          </a:gdLst>
          <a:ahLst/>
          <a:rect l="textAreaLeft" t="textAreaTop" r="textAreaRight" b="textAreaBottom"/>
          <a:pathLst>
            <a:path w="141" h="7">
              <a:moveTo>
                <a:pt x="0" y="7"/>
              </a:moveTo>
              <a:lnTo>
                <a:pt x="0" y="0"/>
              </a:lnTo>
              <a:lnTo>
                <a:pt x="141" y="0"/>
              </a:lnTo>
            </a:path>
          </a:pathLst>
        </a:custGeom>
        <a:noFill/>
        <a:ln w="158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358920</xdr:colOff>
      <xdr:row>6</xdr:row>
      <xdr:rowOff>90720</xdr:rowOff>
    </xdr:from>
    <xdr:to>
      <xdr:col>12</xdr:col>
      <xdr:colOff>245160</xdr:colOff>
      <xdr:row>8</xdr:row>
      <xdr:rowOff>111240</xdr:rowOff>
    </xdr:to>
    <xdr:sp>
      <xdr:nvSpPr>
        <xdr:cNvPr id="241" name="Freeform 47"/>
        <xdr:cNvSpPr/>
      </xdr:nvSpPr>
      <xdr:spPr>
        <a:xfrm flipV="1" rot="10800000">
          <a:off x="4647600" y="771120"/>
          <a:ext cx="567720" cy="371160"/>
        </a:xfrm>
        <a:custGeom>
          <a:avLst/>
          <a:gdLst>
            <a:gd name="textAreaLeft" fmla="*/ 0 w 567720"/>
            <a:gd name="textAreaRight" fmla="*/ 568080 w 567720"/>
            <a:gd name="textAreaTop" fmla="*/ -360 h 371160"/>
            <a:gd name="textAreaBottom" fmla="*/ 371160 h 371160"/>
          </a:gdLst>
          <a:ahLst/>
          <a:rect l="textAreaLeft" t="textAreaTop" r="textAreaRight" b="textAreaBottom"/>
          <a:pathLst>
            <a:path w="141" h="7">
              <a:moveTo>
                <a:pt x="0" y="7"/>
              </a:moveTo>
              <a:lnTo>
                <a:pt x="0" y="0"/>
              </a:lnTo>
              <a:lnTo>
                <a:pt x="141" y="0"/>
              </a:lnTo>
            </a:path>
          </a:pathLst>
        </a:custGeom>
        <a:noFill/>
        <a:ln w="158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122040</xdr:colOff>
      <xdr:row>1</xdr:row>
      <xdr:rowOff>99720</xdr:rowOff>
    </xdr:from>
    <xdr:to>
      <xdr:col>9</xdr:col>
      <xdr:colOff>602640</xdr:colOff>
      <xdr:row>2</xdr:row>
      <xdr:rowOff>134640</xdr:rowOff>
    </xdr:to>
    <xdr:sp>
      <xdr:nvSpPr>
        <xdr:cNvPr id="242" name="Line 48"/>
        <xdr:cNvSpPr/>
      </xdr:nvSpPr>
      <xdr:spPr>
        <a:xfrm flipV="1">
          <a:off x="3615840" y="275040"/>
          <a:ext cx="480600" cy="210240"/>
        </a:xfrm>
        <a:prstGeom prst="line">
          <a:avLst/>
        </a:prstGeom>
        <a:ln w="1584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279000</xdr:colOff>
      <xdr:row>6</xdr:row>
      <xdr:rowOff>119880</xdr:rowOff>
    </xdr:from>
    <xdr:to>
      <xdr:col>9</xdr:col>
      <xdr:colOff>446040</xdr:colOff>
      <xdr:row>9</xdr:row>
      <xdr:rowOff>118080</xdr:rowOff>
    </xdr:to>
    <xdr:sp>
      <xdr:nvSpPr>
        <xdr:cNvPr id="243" name="Line 49"/>
        <xdr:cNvSpPr/>
      </xdr:nvSpPr>
      <xdr:spPr>
        <a:xfrm flipV="1">
          <a:off x="3772800" y="1171440"/>
          <a:ext cx="167040" cy="524160"/>
        </a:xfrm>
        <a:prstGeom prst="line">
          <a:avLst/>
        </a:prstGeom>
        <a:ln w="1584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357480</xdr:colOff>
      <xdr:row>4</xdr:row>
      <xdr:rowOff>61200</xdr:rowOff>
    </xdr:from>
    <xdr:to>
      <xdr:col>9</xdr:col>
      <xdr:colOff>358200</xdr:colOff>
      <xdr:row>6</xdr:row>
      <xdr:rowOff>129960</xdr:rowOff>
    </xdr:to>
    <xdr:sp>
      <xdr:nvSpPr>
        <xdr:cNvPr id="244" name="Line 50"/>
        <xdr:cNvSpPr/>
      </xdr:nvSpPr>
      <xdr:spPr>
        <a:xfrm>
          <a:off x="3851280" y="762120"/>
          <a:ext cx="720" cy="419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357480</xdr:colOff>
      <xdr:row>9</xdr:row>
      <xdr:rowOff>155880</xdr:rowOff>
    </xdr:from>
    <xdr:to>
      <xdr:col>9</xdr:col>
      <xdr:colOff>358200</xdr:colOff>
      <xdr:row>12</xdr:row>
      <xdr:rowOff>125640</xdr:rowOff>
    </xdr:to>
    <xdr:sp>
      <xdr:nvSpPr>
        <xdr:cNvPr id="245" name="Line 51"/>
        <xdr:cNvSpPr/>
      </xdr:nvSpPr>
      <xdr:spPr>
        <a:xfrm>
          <a:off x="3851280" y="1733400"/>
          <a:ext cx="720" cy="4953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314280</xdr:colOff>
      <xdr:row>4</xdr:row>
      <xdr:rowOff>23040</xdr:rowOff>
    </xdr:from>
    <xdr:to>
      <xdr:col>9</xdr:col>
      <xdr:colOff>393120</xdr:colOff>
      <xdr:row>4</xdr:row>
      <xdr:rowOff>108360</xdr:rowOff>
    </xdr:to>
    <xdr:sp>
      <xdr:nvSpPr>
        <xdr:cNvPr id="246" name="Oval 52"/>
        <xdr:cNvSpPr/>
      </xdr:nvSpPr>
      <xdr:spPr>
        <a:xfrm>
          <a:off x="3808080" y="723960"/>
          <a:ext cx="7884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427680</xdr:colOff>
      <xdr:row>4</xdr:row>
      <xdr:rowOff>23040</xdr:rowOff>
    </xdr:from>
    <xdr:to>
      <xdr:col>10</xdr:col>
      <xdr:colOff>515160</xdr:colOff>
      <xdr:row>4</xdr:row>
      <xdr:rowOff>108360</xdr:rowOff>
    </xdr:to>
    <xdr:sp>
      <xdr:nvSpPr>
        <xdr:cNvPr id="247" name="Oval 53"/>
        <xdr:cNvSpPr/>
      </xdr:nvSpPr>
      <xdr:spPr>
        <a:xfrm>
          <a:off x="4602960" y="723960"/>
          <a:ext cx="8748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183240</xdr:colOff>
      <xdr:row>4</xdr:row>
      <xdr:rowOff>23040</xdr:rowOff>
    </xdr:from>
    <xdr:to>
      <xdr:col>8</xdr:col>
      <xdr:colOff>262080</xdr:colOff>
      <xdr:row>4</xdr:row>
      <xdr:rowOff>108360</xdr:rowOff>
    </xdr:to>
    <xdr:sp>
      <xdr:nvSpPr>
        <xdr:cNvPr id="248" name="Oval 54"/>
        <xdr:cNvSpPr/>
      </xdr:nvSpPr>
      <xdr:spPr>
        <a:xfrm>
          <a:off x="2995560" y="723960"/>
          <a:ext cx="7884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549360</xdr:colOff>
      <xdr:row>12</xdr:row>
      <xdr:rowOff>125640</xdr:rowOff>
    </xdr:from>
    <xdr:to>
      <xdr:col>11</xdr:col>
      <xdr:colOff>149040</xdr:colOff>
      <xdr:row>12</xdr:row>
      <xdr:rowOff>125640</xdr:rowOff>
    </xdr:to>
    <xdr:sp>
      <xdr:nvSpPr>
        <xdr:cNvPr id="249" name="Line 55"/>
        <xdr:cNvSpPr/>
      </xdr:nvSpPr>
      <xdr:spPr>
        <a:xfrm>
          <a:off x="2759040" y="2228760"/>
          <a:ext cx="224640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104400</xdr:colOff>
      <xdr:row>4</xdr:row>
      <xdr:rowOff>13680</xdr:rowOff>
    </xdr:from>
    <xdr:to>
      <xdr:col>11</xdr:col>
      <xdr:colOff>209880</xdr:colOff>
      <xdr:row>4</xdr:row>
      <xdr:rowOff>127800</xdr:rowOff>
    </xdr:to>
    <xdr:sp>
      <xdr:nvSpPr>
        <xdr:cNvPr id="250" name="Oval 56"/>
        <xdr:cNvSpPr/>
      </xdr:nvSpPr>
      <xdr:spPr>
        <a:xfrm flipH="1">
          <a:off x="4960800" y="714600"/>
          <a:ext cx="105480" cy="11412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95040</xdr:colOff>
      <xdr:row>12</xdr:row>
      <xdr:rowOff>58680</xdr:rowOff>
    </xdr:from>
    <xdr:to>
      <xdr:col>11</xdr:col>
      <xdr:colOff>200520</xdr:colOff>
      <xdr:row>12</xdr:row>
      <xdr:rowOff>172800</xdr:rowOff>
    </xdr:to>
    <xdr:sp>
      <xdr:nvSpPr>
        <xdr:cNvPr id="251" name="Oval 57"/>
        <xdr:cNvSpPr/>
      </xdr:nvSpPr>
      <xdr:spPr>
        <a:xfrm flipH="1">
          <a:off x="4951440" y="2161800"/>
          <a:ext cx="105480" cy="11412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357840</xdr:colOff>
      <xdr:row>4</xdr:row>
      <xdr:rowOff>70560</xdr:rowOff>
    </xdr:from>
    <xdr:to>
      <xdr:col>11</xdr:col>
      <xdr:colOff>123120</xdr:colOff>
      <xdr:row>4</xdr:row>
      <xdr:rowOff>70560</xdr:rowOff>
    </xdr:to>
    <xdr:sp>
      <xdr:nvSpPr>
        <xdr:cNvPr id="252" name="Line 58"/>
        <xdr:cNvSpPr/>
      </xdr:nvSpPr>
      <xdr:spPr>
        <a:xfrm>
          <a:off x="4533120" y="771480"/>
          <a:ext cx="44640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279360</xdr:colOff>
      <xdr:row>0</xdr:row>
      <xdr:rowOff>28800</xdr:rowOff>
    </xdr:from>
    <xdr:to>
      <xdr:col>16</xdr:col>
      <xdr:colOff>17640</xdr:colOff>
      <xdr:row>1</xdr:row>
      <xdr:rowOff>119520</xdr:rowOff>
    </xdr:to>
    <xdr:sp>
      <xdr:nvSpPr>
        <xdr:cNvPr id="253" name="Text Box 59"/>
        <xdr:cNvSpPr/>
      </xdr:nvSpPr>
      <xdr:spPr>
        <a:xfrm>
          <a:off x="7711920" y="28800"/>
          <a:ext cx="375840" cy="266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R1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20</xdr:col>
      <xdr:colOff>304560</xdr:colOff>
      <xdr:row>0</xdr:row>
      <xdr:rowOff>9360</xdr:rowOff>
    </xdr:from>
    <xdr:to>
      <xdr:col>21</xdr:col>
      <xdr:colOff>43560</xdr:colOff>
      <xdr:row>1</xdr:row>
      <xdr:rowOff>100080</xdr:rowOff>
    </xdr:to>
    <xdr:sp>
      <xdr:nvSpPr>
        <xdr:cNvPr id="254" name="Text Box 60"/>
        <xdr:cNvSpPr/>
      </xdr:nvSpPr>
      <xdr:spPr>
        <a:xfrm>
          <a:off x="11020320" y="9360"/>
          <a:ext cx="367560" cy="266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R1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18</xdr:col>
      <xdr:colOff>131040</xdr:colOff>
      <xdr:row>6</xdr:row>
      <xdr:rowOff>24840</xdr:rowOff>
    </xdr:from>
    <xdr:to>
      <xdr:col>18</xdr:col>
      <xdr:colOff>541440</xdr:colOff>
      <xdr:row>9</xdr:row>
      <xdr:rowOff>98280</xdr:rowOff>
    </xdr:to>
    <xdr:sp>
      <xdr:nvSpPr>
        <xdr:cNvPr id="255" name="AutoShape 61"/>
        <xdr:cNvSpPr/>
      </xdr:nvSpPr>
      <xdr:spPr>
        <a:xfrm>
          <a:off x="9502200" y="1076400"/>
          <a:ext cx="410400" cy="599400"/>
        </a:xfrm>
        <a:prstGeom prst="rightArrow">
          <a:avLst>
            <a:gd name="adj1" fmla="val 50000"/>
            <a:gd name="adj2" fmla="val 25000"/>
          </a:avLst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478080</xdr:colOff>
      <xdr:row>12</xdr:row>
      <xdr:rowOff>78120</xdr:rowOff>
    </xdr:from>
    <xdr:to>
      <xdr:col>20</xdr:col>
      <xdr:colOff>556560</xdr:colOff>
      <xdr:row>12</xdr:row>
      <xdr:rowOff>163440</xdr:rowOff>
    </xdr:to>
    <xdr:sp>
      <xdr:nvSpPr>
        <xdr:cNvPr id="256" name="Oval 62"/>
        <xdr:cNvSpPr/>
      </xdr:nvSpPr>
      <xdr:spPr>
        <a:xfrm>
          <a:off x="11193840" y="2181240"/>
          <a:ext cx="7848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609840</xdr:colOff>
      <xdr:row>4</xdr:row>
      <xdr:rowOff>13680</xdr:rowOff>
    </xdr:from>
    <xdr:to>
      <xdr:col>19</xdr:col>
      <xdr:colOff>60840</xdr:colOff>
      <xdr:row>4</xdr:row>
      <xdr:rowOff>127080</xdr:rowOff>
    </xdr:to>
    <xdr:sp>
      <xdr:nvSpPr>
        <xdr:cNvPr id="257" name="Oval 63"/>
        <xdr:cNvSpPr/>
      </xdr:nvSpPr>
      <xdr:spPr>
        <a:xfrm flipH="1">
          <a:off x="9981000" y="714600"/>
          <a:ext cx="105840" cy="11340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601200</xdr:colOff>
      <xdr:row>12</xdr:row>
      <xdr:rowOff>68760</xdr:rowOff>
    </xdr:from>
    <xdr:to>
      <xdr:col>19</xdr:col>
      <xdr:colOff>52200</xdr:colOff>
      <xdr:row>12</xdr:row>
      <xdr:rowOff>172800</xdr:rowOff>
    </xdr:to>
    <xdr:sp>
      <xdr:nvSpPr>
        <xdr:cNvPr id="258" name="Oval 64"/>
        <xdr:cNvSpPr/>
      </xdr:nvSpPr>
      <xdr:spPr>
        <a:xfrm flipH="1">
          <a:off x="9972360" y="2171880"/>
          <a:ext cx="105840" cy="10404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383400</xdr:colOff>
      <xdr:row>4</xdr:row>
      <xdr:rowOff>118080</xdr:rowOff>
    </xdr:from>
    <xdr:to>
      <xdr:col>20</xdr:col>
      <xdr:colOff>8640</xdr:colOff>
      <xdr:row>7</xdr:row>
      <xdr:rowOff>58680</xdr:rowOff>
    </xdr:to>
    <xdr:grpSp>
      <xdr:nvGrpSpPr>
        <xdr:cNvPr id="259" name="Group 65"/>
        <xdr:cNvGrpSpPr/>
      </xdr:nvGrpSpPr>
      <xdr:grpSpPr>
        <a:xfrm>
          <a:off x="10409400" y="819000"/>
          <a:ext cx="315000" cy="466560"/>
          <a:chOff x="10409400" y="819000"/>
          <a:chExt cx="315000" cy="466560"/>
        </a:xfrm>
      </xdr:grpSpPr>
      <xdr:sp>
        <xdr:nvSpPr>
          <xdr:cNvPr id="260" name="Line 66"/>
          <xdr:cNvSpPr/>
        </xdr:nvSpPr>
        <xdr:spPr>
          <a:xfrm flipV="1">
            <a:off x="10560240" y="1180440"/>
            <a:ext cx="92160" cy="313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61" name="Line 67"/>
          <xdr:cNvSpPr/>
        </xdr:nvSpPr>
        <xdr:spPr>
          <a:xfrm flipV="1">
            <a:off x="10560240" y="1061640"/>
            <a:ext cx="127440" cy="1497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62" name="Line 68"/>
          <xdr:cNvSpPr/>
        </xdr:nvSpPr>
        <xdr:spPr>
          <a:xfrm flipV="1">
            <a:off x="10503000" y="1060560"/>
            <a:ext cx="183960" cy="65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63" name="Line 69"/>
          <xdr:cNvSpPr/>
        </xdr:nvSpPr>
        <xdr:spPr>
          <a:xfrm flipV="1">
            <a:off x="10498680" y="979920"/>
            <a:ext cx="127440" cy="1501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64" name="Line 70"/>
          <xdr:cNvSpPr/>
        </xdr:nvSpPr>
        <xdr:spPr>
          <a:xfrm flipV="1">
            <a:off x="10446120" y="977040"/>
            <a:ext cx="183960" cy="662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65" name="Line 71"/>
          <xdr:cNvSpPr/>
        </xdr:nvSpPr>
        <xdr:spPr>
          <a:xfrm flipV="1">
            <a:off x="10446120" y="892080"/>
            <a:ext cx="127440" cy="1504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66" name="Line 72"/>
          <xdr:cNvSpPr/>
        </xdr:nvSpPr>
        <xdr:spPr>
          <a:xfrm flipV="1">
            <a:off x="10481400" y="892080"/>
            <a:ext cx="92880" cy="316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67" name="Line 73"/>
          <xdr:cNvSpPr/>
        </xdr:nvSpPr>
        <xdr:spPr>
          <a:xfrm>
            <a:off x="10654200" y="1180800"/>
            <a:ext cx="70200" cy="1047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68" name="Line 74"/>
          <xdr:cNvSpPr/>
        </xdr:nvSpPr>
        <xdr:spPr>
          <a:xfrm>
            <a:off x="10409400" y="819000"/>
            <a:ext cx="69840" cy="1051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oneCell">
    <xdr:from>
      <xdr:col>21</xdr:col>
      <xdr:colOff>8640</xdr:colOff>
      <xdr:row>4</xdr:row>
      <xdr:rowOff>70560</xdr:rowOff>
    </xdr:from>
    <xdr:to>
      <xdr:col>21</xdr:col>
      <xdr:colOff>27000</xdr:colOff>
      <xdr:row>4</xdr:row>
      <xdr:rowOff>174960</xdr:rowOff>
    </xdr:to>
    <xdr:sp>
      <xdr:nvSpPr>
        <xdr:cNvPr id="269" name="Line 76"/>
        <xdr:cNvSpPr/>
      </xdr:nvSpPr>
      <xdr:spPr>
        <a:xfrm flipV="1">
          <a:off x="11352960" y="771480"/>
          <a:ext cx="1836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574200</xdr:colOff>
      <xdr:row>3</xdr:row>
      <xdr:rowOff>141120</xdr:rowOff>
    </xdr:from>
    <xdr:to>
      <xdr:col>21</xdr:col>
      <xdr:colOff>720</xdr:colOff>
      <xdr:row>4</xdr:row>
      <xdr:rowOff>174960</xdr:rowOff>
    </xdr:to>
    <xdr:sp>
      <xdr:nvSpPr>
        <xdr:cNvPr id="270" name="Line 77"/>
        <xdr:cNvSpPr/>
      </xdr:nvSpPr>
      <xdr:spPr>
        <a:xfrm flipH="1" flipV="1">
          <a:off x="11289960" y="667080"/>
          <a:ext cx="5508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530640</xdr:colOff>
      <xdr:row>3</xdr:row>
      <xdr:rowOff>141120</xdr:rowOff>
    </xdr:from>
    <xdr:to>
      <xdr:col>20</xdr:col>
      <xdr:colOff>574560</xdr:colOff>
      <xdr:row>4</xdr:row>
      <xdr:rowOff>174960</xdr:rowOff>
    </xdr:to>
    <xdr:sp>
      <xdr:nvSpPr>
        <xdr:cNvPr id="271" name="Line 78"/>
        <xdr:cNvSpPr/>
      </xdr:nvSpPr>
      <xdr:spPr>
        <a:xfrm flipV="1">
          <a:off x="11246400" y="667080"/>
          <a:ext cx="4392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478080</xdr:colOff>
      <xdr:row>3</xdr:row>
      <xdr:rowOff>141120</xdr:rowOff>
    </xdr:from>
    <xdr:to>
      <xdr:col>20</xdr:col>
      <xdr:colOff>531360</xdr:colOff>
      <xdr:row>4</xdr:row>
      <xdr:rowOff>174960</xdr:rowOff>
    </xdr:to>
    <xdr:sp>
      <xdr:nvSpPr>
        <xdr:cNvPr id="272" name="Line 79"/>
        <xdr:cNvSpPr/>
      </xdr:nvSpPr>
      <xdr:spPr>
        <a:xfrm flipH="1" flipV="1">
          <a:off x="11193840" y="667080"/>
          <a:ext cx="5328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434520</xdr:colOff>
      <xdr:row>3</xdr:row>
      <xdr:rowOff>141120</xdr:rowOff>
    </xdr:from>
    <xdr:to>
      <xdr:col>20</xdr:col>
      <xdr:colOff>478800</xdr:colOff>
      <xdr:row>4</xdr:row>
      <xdr:rowOff>174960</xdr:rowOff>
    </xdr:to>
    <xdr:sp>
      <xdr:nvSpPr>
        <xdr:cNvPr id="273" name="Line 80"/>
        <xdr:cNvSpPr/>
      </xdr:nvSpPr>
      <xdr:spPr>
        <a:xfrm flipV="1">
          <a:off x="11150280" y="667080"/>
          <a:ext cx="4428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391320</xdr:colOff>
      <xdr:row>3</xdr:row>
      <xdr:rowOff>141120</xdr:rowOff>
    </xdr:from>
    <xdr:to>
      <xdr:col>20</xdr:col>
      <xdr:colOff>443880</xdr:colOff>
      <xdr:row>4</xdr:row>
      <xdr:rowOff>174960</xdr:rowOff>
    </xdr:to>
    <xdr:sp>
      <xdr:nvSpPr>
        <xdr:cNvPr id="274" name="Line 81"/>
        <xdr:cNvSpPr/>
      </xdr:nvSpPr>
      <xdr:spPr>
        <a:xfrm flipH="1" flipV="1">
          <a:off x="11107080" y="667080"/>
          <a:ext cx="5256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374040</xdr:colOff>
      <xdr:row>3</xdr:row>
      <xdr:rowOff>141120</xdr:rowOff>
    </xdr:from>
    <xdr:to>
      <xdr:col>20</xdr:col>
      <xdr:colOff>392040</xdr:colOff>
      <xdr:row>4</xdr:row>
      <xdr:rowOff>70560</xdr:rowOff>
    </xdr:to>
    <xdr:sp>
      <xdr:nvSpPr>
        <xdr:cNvPr id="275" name="Line 82"/>
        <xdr:cNvSpPr/>
      </xdr:nvSpPr>
      <xdr:spPr>
        <a:xfrm flipV="1">
          <a:off x="11089800" y="667080"/>
          <a:ext cx="1800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21</xdr:col>
      <xdr:colOff>26280</xdr:colOff>
      <xdr:row>4</xdr:row>
      <xdr:rowOff>70560</xdr:rowOff>
    </xdr:from>
    <xdr:to>
      <xdr:col>21</xdr:col>
      <xdr:colOff>148680</xdr:colOff>
      <xdr:row>4</xdr:row>
      <xdr:rowOff>70560</xdr:rowOff>
    </xdr:to>
    <xdr:sp>
      <xdr:nvSpPr>
        <xdr:cNvPr id="276" name="Line 83"/>
        <xdr:cNvSpPr/>
      </xdr:nvSpPr>
      <xdr:spPr>
        <a:xfrm>
          <a:off x="11370600" y="771480"/>
          <a:ext cx="12240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252000</xdr:colOff>
      <xdr:row>4</xdr:row>
      <xdr:rowOff>70560</xdr:rowOff>
    </xdr:from>
    <xdr:to>
      <xdr:col>20</xdr:col>
      <xdr:colOff>374040</xdr:colOff>
      <xdr:row>4</xdr:row>
      <xdr:rowOff>70560</xdr:rowOff>
    </xdr:to>
    <xdr:sp>
      <xdr:nvSpPr>
        <xdr:cNvPr id="277" name="Line 84"/>
        <xdr:cNvSpPr/>
      </xdr:nvSpPr>
      <xdr:spPr>
        <a:xfrm>
          <a:off x="10967760" y="771480"/>
          <a:ext cx="12204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21</xdr:col>
      <xdr:colOff>8640</xdr:colOff>
      <xdr:row>2</xdr:row>
      <xdr:rowOff>11160</xdr:rowOff>
    </xdr:from>
    <xdr:to>
      <xdr:col>21</xdr:col>
      <xdr:colOff>35640</xdr:colOff>
      <xdr:row>2</xdr:row>
      <xdr:rowOff>115560</xdr:rowOff>
    </xdr:to>
    <xdr:sp>
      <xdr:nvSpPr>
        <xdr:cNvPr id="278" name="Line 85"/>
        <xdr:cNvSpPr/>
      </xdr:nvSpPr>
      <xdr:spPr>
        <a:xfrm flipV="1">
          <a:off x="11352960" y="361800"/>
          <a:ext cx="2700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590760</xdr:colOff>
      <xdr:row>1</xdr:row>
      <xdr:rowOff>81000</xdr:rowOff>
    </xdr:from>
    <xdr:to>
      <xdr:col>21</xdr:col>
      <xdr:colOff>9000</xdr:colOff>
      <xdr:row>2</xdr:row>
      <xdr:rowOff>115920</xdr:rowOff>
    </xdr:to>
    <xdr:sp>
      <xdr:nvSpPr>
        <xdr:cNvPr id="279" name="Line 86"/>
        <xdr:cNvSpPr/>
      </xdr:nvSpPr>
      <xdr:spPr>
        <a:xfrm flipH="1" flipV="1">
          <a:off x="11306520" y="256320"/>
          <a:ext cx="46800" cy="21024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547920</xdr:colOff>
      <xdr:row>1</xdr:row>
      <xdr:rowOff>81000</xdr:rowOff>
    </xdr:from>
    <xdr:to>
      <xdr:col>20</xdr:col>
      <xdr:colOff>600480</xdr:colOff>
      <xdr:row>2</xdr:row>
      <xdr:rowOff>115920</xdr:rowOff>
    </xdr:to>
    <xdr:sp>
      <xdr:nvSpPr>
        <xdr:cNvPr id="280" name="Line 87"/>
        <xdr:cNvSpPr/>
      </xdr:nvSpPr>
      <xdr:spPr>
        <a:xfrm flipV="1">
          <a:off x="11263680" y="256320"/>
          <a:ext cx="52560" cy="21024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504360</xdr:colOff>
      <xdr:row>1</xdr:row>
      <xdr:rowOff>99720</xdr:rowOff>
    </xdr:from>
    <xdr:to>
      <xdr:col>20</xdr:col>
      <xdr:colOff>548280</xdr:colOff>
      <xdr:row>2</xdr:row>
      <xdr:rowOff>134640</xdr:rowOff>
    </xdr:to>
    <xdr:sp>
      <xdr:nvSpPr>
        <xdr:cNvPr id="281" name="Line 88"/>
        <xdr:cNvSpPr/>
      </xdr:nvSpPr>
      <xdr:spPr>
        <a:xfrm flipH="1" flipV="1">
          <a:off x="11220120" y="275040"/>
          <a:ext cx="43920" cy="21024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452520</xdr:colOff>
      <xdr:row>1</xdr:row>
      <xdr:rowOff>81000</xdr:rowOff>
    </xdr:from>
    <xdr:to>
      <xdr:col>20</xdr:col>
      <xdr:colOff>505080</xdr:colOff>
      <xdr:row>2</xdr:row>
      <xdr:rowOff>115920</xdr:rowOff>
    </xdr:to>
    <xdr:sp>
      <xdr:nvSpPr>
        <xdr:cNvPr id="282" name="Line 89"/>
        <xdr:cNvSpPr/>
      </xdr:nvSpPr>
      <xdr:spPr>
        <a:xfrm flipV="1">
          <a:off x="11168280" y="256320"/>
          <a:ext cx="52560" cy="21024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399960</xdr:colOff>
      <xdr:row>1</xdr:row>
      <xdr:rowOff>81000</xdr:rowOff>
    </xdr:from>
    <xdr:to>
      <xdr:col>20</xdr:col>
      <xdr:colOff>443880</xdr:colOff>
      <xdr:row>2</xdr:row>
      <xdr:rowOff>115920</xdr:rowOff>
    </xdr:to>
    <xdr:sp>
      <xdr:nvSpPr>
        <xdr:cNvPr id="283" name="Line 90"/>
        <xdr:cNvSpPr/>
      </xdr:nvSpPr>
      <xdr:spPr>
        <a:xfrm flipH="1" flipV="1">
          <a:off x="11115720" y="256320"/>
          <a:ext cx="43920" cy="21024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374040</xdr:colOff>
      <xdr:row>1</xdr:row>
      <xdr:rowOff>81360</xdr:rowOff>
    </xdr:from>
    <xdr:to>
      <xdr:col>20</xdr:col>
      <xdr:colOff>400320</xdr:colOff>
      <xdr:row>2</xdr:row>
      <xdr:rowOff>10800</xdr:rowOff>
    </xdr:to>
    <xdr:sp>
      <xdr:nvSpPr>
        <xdr:cNvPr id="284" name="Line 91"/>
        <xdr:cNvSpPr/>
      </xdr:nvSpPr>
      <xdr:spPr>
        <a:xfrm flipV="1">
          <a:off x="11089800" y="256680"/>
          <a:ext cx="26280" cy="1047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21</xdr:col>
      <xdr:colOff>43560</xdr:colOff>
      <xdr:row>2</xdr:row>
      <xdr:rowOff>11160</xdr:rowOff>
    </xdr:from>
    <xdr:to>
      <xdr:col>21</xdr:col>
      <xdr:colOff>165600</xdr:colOff>
      <xdr:row>2</xdr:row>
      <xdr:rowOff>11160</xdr:rowOff>
    </xdr:to>
    <xdr:sp>
      <xdr:nvSpPr>
        <xdr:cNvPr id="285" name="Line 92"/>
        <xdr:cNvSpPr/>
      </xdr:nvSpPr>
      <xdr:spPr>
        <a:xfrm>
          <a:off x="11387880" y="361800"/>
          <a:ext cx="12204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261000</xdr:colOff>
      <xdr:row>2</xdr:row>
      <xdr:rowOff>11160</xdr:rowOff>
    </xdr:from>
    <xdr:to>
      <xdr:col>20</xdr:col>
      <xdr:colOff>383400</xdr:colOff>
      <xdr:row>2</xdr:row>
      <xdr:rowOff>11160</xdr:rowOff>
    </xdr:to>
    <xdr:sp>
      <xdr:nvSpPr>
        <xdr:cNvPr id="286" name="Line 93"/>
        <xdr:cNvSpPr/>
      </xdr:nvSpPr>
      <xdr:spPr>
        <a:xfrm>
          <a:off x="10976760" y="361800"/>
          <a:ext cx="12240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374760</xdr:colOff>
      <xdr:row>4</xdr:row>
      <xdr:rowOff>70560</xdr:rowOff>
    </xdr:from>
    <xdr:to>
      <xdr:col>20</xdr:col>
      <xdr:colOff>330840</xdr:colOff>
      <xdr:row>4</xdr:row>
      <xdr:rowOff>70560</xdr:rowOff>
    </xdr:to>
    <xdr:sp>
      <xdr:nvSpPr>
        <xdr:cNvPr id="287" name="Line 94"/>
        <xdr:cNvSpPr/>
      </xdr:nvSpPr>
      <xdr:spPr>
        <a:xfrm>
          <a:off x="10400760" y="771480"/>
          <a:ext cx="64584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78840</xdr:colOff>
      <xdr:row>4</xdr:row>
      <xdr:rowOff>70560</xdr:rowOff>
    </xdr:from>
    <xdr:to>
      <xdr:col>19</xdr:col>
      <xdr:colOff>532800</xdr:colOff>
      <xdr:row>4</xdr:row>
      <xdr:rowOff>70560</xdr:rowOff>
    </xdr:to>
    <xdr:sp>
      <xdr:nvSpPr>
        <xdr:cNvPr id="288" name="Line 95"/>
        <xdr:cNvSpPr/>
      </xdr:nvSpPr>
      <xdr:spPr>
        <a:xfrm>
          <a:off x="10104840" y="771480"/>
          <a:ext cx="4539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21</xdr:col>
      <xdr:colOff>220320</xdr:colOff>
      <xdr:row>6</xdr:row>
      <xdr:rowOff>52560</xdr:rowOff>
    </xdr:from>
    <xdr:to>
      <xdr:col>22</xdr:col>
      <xdr:colOff>178560</xdr:colOff>
      <xdr:row>8</xdr:row>
      <xdr:rowOff>73080</xdr:rowOff>
    </xdr:to>
    <xdr:sp>
      <xdr:nvSpPr>
        <xdr:cNvPr id="289" name="Freeform 96"/>
        <xdr:cNvSpPr/>
      </xdr:nvSpPr>
      <xdr:spPr>
        <a:xfrm flipH="1" flipV="1" rot="10800000">
          <a:off x="10977840" y="732960"/>
          <a:ext cx="586800" cy="371160"/>
        </a:xfrm>
        <a:custGeom>
          <a:avLst/>
          <a:gdLst>
            <a:gd name="textAreaLeft" fmla="*/ 360 w 586800"/>
            <a:gd name="textAreaRight" fmla="*/ 587520 w 586800"/>
            <a:gd name="textAreaTop" fmla="*/ -360 h 371160"/>
            <a:gd name="textAreaBottom" fmla="*/ 371160 h 371160"/>
          </a:gdLst>
          <a:ahLst/>
          <a:rect l="textAreaLeft" t="textAreaTop" r="textAreaRight" b="textAreaBottom"/>
          <a:pathLst>
            <a:path w="141" h="7">
              <a:moveTo>
                <a:pt x="0" y="7"/>
              </a:moveTo>
              <a:lnTo>
                <a:pt x="0" y="0"/>
              </a:lnTo>
              <a:lnTo>
                <a:pt x="141" y="0"/>
              </a:lnTo>
            </a:path>
          </a:pathLst>
        </a:custGeom>
        <a:noFill/>
        <a:ln w="158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23</xdr:col>
      <xdr:colOff>96840</xdr:colOff>
      <xdr:row>6</xdr:row>
      <xdr:rowOff>52560</xdr:rowOff>
    </xdr:from>
    <xdr:to>
      <xdr:col>24</xdr:col>
      <xdr:colOff>61920</xdr:colOff>
      <xdr:row>8</xdr:row>
      <xdr:rowOff>73080</xdr:rowOff>
    </xdr:to>
    <xdr:sp>
      <xdr:nvSpPr>
        <xdr:cNvPr id="290" name="Freeform 97"/>
        <xdr:cNvSpPr/>
      </xdr:nvSpPr>
      <xdr:spPr>
        <a:xfrm flipV="1" rot="10800000">
          <a:off x="12104280" y="732960"/>
          <a:ext cx="594000" cy="371160"/>
        </a:xfrm>
        <a:custGeom>
          <a:avLst/>
          <a:gdLst>
            <a:gd name="textAreaLeft" fmla="*/ 0 w 594000"/>
            <a:gd name="textAreaRight" fmla="*/ 594360 w 594000"/>
            <a:gd name="textAreaTop" fmla="*/ -360 h 371160"/>
            <a:gd name="textAreaBottom" fmla="*/ 371160 h 371160"/>
          </a:gdLst>
          <a:ahLst/>
          <a:rect l="textAreaLeft" t="textAreaTop" r="textAreaRight" b="textAreaBottom"/>
          <a:pathLst>
            <a:path w="141" h="7">
              <a:moveTo>
                <a:pt x="0" y="7"/>
              </a:moveTo>
              <a:lnTo>
                <a:pt x="0" y="0"/>
              </a:lnTo>
              <a:lnTo>
                <a:pt x="141" y="0"/>
              </a:lnTo>
            </a:path>
          </a:pathLst>
        </a:custGeom>
        <a:noFill/>
        <a:ln w="158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278280</xdr:colOff>
      <xdr:row>1</xdr:row>
      <xdr:rowOff>71640</xdr:rowOff>
    </xdr:from>
    <xdr:to>
      <xdr:col>21</xdr:col>
      <xdr:colOff>165600</xdr:colOff>
      <xdr:row>2</xdr:row>
      <xdr:rowOff>106560</xdr:rowOff>
    </xdr:to>
    <xdr:sp>
      <xdr:nvSpPr>
        <xdr:cNvPr id="291" name="Line 98"/>
        <xdr:cNvSpPr/>
      </xdr:nvSpPr>
      <xdr:spPr>
        <a:xfrm flipV="1">
          <a:off x="10994040" y="246960"/>
          <a:ext cx="515880" cy="210240"/>
        </a:xfrm>
        <a:prstGeom prst="line">
          <a:avLst/>
        </a:prstGeom>
        <a:ln w="1584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521640</xdr:colOff>
      <xdr:row>11</xdr:row>
      <xdr:rowOff>62640</xdr:rowOff>
    </xdr:from>
    <xdr:to>
      <xdr:col>20</xdr:col>
      <xdr:colOff>522000</xdr:colOff>
      <xdr:row>12</xdr:row>
      <xdr:rowOff>106920</xdr:rowOff>
    </xdr:to>
    <xdr:sp>
      <xdr:nvSpPr>
        <xdr:cNvPr id="292" name="Line 99"/>
        <xdr:cNvSpPr/>
      </xdr:nvSpPr>
      <xdr:spPr>
        <a:xfrm>
          <a:off x="11237400" y="1990440"/>
          <a:ext cx="360" cy="2196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22</xdr:col>
      <xdr:colOff>69840</xdr:colOff>
      <xdr:row>4</xdr:row>
      <xdr:rowOff>23040</xdr:rowOff>
    </xdr:from>
    <xdr:to>
      <xdr:col>22</xdr:col>
      <xdr:colOff>148320</xdr:colOff>
      <xdr:row>4</xdr:row>
      <xdr:rowOff>108360</xdr:rowOff>
    </xdr:to>
    <xdr:sp>
      <xdr:nvSpPr>
        <xdr:cNvPr id="293" name="Oval 100"/>
        <xdr:cNvSpPr/>
      </xdr:nvSpPr>
      <xdr:spPr>
        <a:xfrm>
          <a:off x="12042720" y="723960"/>
          <a:ext cx="7848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296640</xdr:colOff>
      <xdr:row>4</xdr:row>
      <xdr:rowOff>23040</xdr:rowOff>
    </xdr:from>
    <xdr:to>
      <xdr:col>19</xdr:col>
      <xdr:colOff>402120</xdr:colOff>
      <xdr:row>4</xdr:row>
      <xdr:rowOff>108360</xdr:rowOff>
    </xdr:to>
    <xdr:sp>
      <xdr:nvSpPr>
        <xdr:cNvPr id="294" name="Oval 101"/>
        <xdr:cNvSpPr/>
      </xdr:nvSpPr>
      <xdr:spPr>
        <a:xfrm>
          <a:off x="10322640" y="723960"/>
          <a:ext cx="10548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52560</xdr:colOff>
      <xdr:row>12</xdr:row>
      <xdr:rowOff>125640</xdr:rowOff>
    </xdr:from>
    <xdr:to>
      <xdr:col>22</xdr:col>
      <xdr:colOff>478800</xdr:colOff>
      <xdr:row>12</xdr:row>
      <xdr:rowOff>125640</xdr:rowOff>
    </xdr:to>
    <xdr:sp>
      <xdr:nvSpPr>
        <xdr:cNvPr id="295" name="Line 102"/>
        <xdr:cNvSpPr/>
      </xdr:nvSpPr>
      <xdr:spPr>
        <a:xfrm>
          <a:off x="10078560" y="2228760"/>
          <a:ext cx="23731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22</xdr:col>
      <xdr:colOff>434160</xdr:colOff>
      <xdr:row>4</xdr:row>
      <xdr:rowOff>13680</xdr:rowOff>
    </xdr:from>
    <xdr:to>
      <xdr:col>22</xdr:col>
      <xdr:colOff>538920</xdr:colOff>
      <xdr:row>4</xdr:row>
      <xdr:rowOff>117720</xdr:rowOff>
    </xdr:to>
    <xdr:sp>
      <xdr:nvSpPr>
        <xdr:cNvPr id="296" name="Oval 103"/>
        <xdr:cNvSpPr/>
      </xdr:nvSpPr>
      <xdr:spPr>
        <a:xfrm flipH="1">
          <a:off x="12407040" y="714600"/>
          <a:ext cx="104760" cy="10404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22</xdr:col>
      <xdr:colOff>425520</xdr:colOff>
      <xdr:row>12</xdr:row>
      <xdr:rowOff>58680</xdr:rowOff>
    </xdr:from>
    <xdr:to>
      <xdr:col>22</xdr:col>
      <xdr:colOff>530280</xdr:colOff>
      <xdr:row>12</xdr:row>
      <xdr:rowOff>163440</xdr:rowOff>
    </xdr:to>
    <xdr:sp>
      <xdr:nvSpPr>
        <xdr:cNvPr id="297" name="Oval 104"/>
        <xdr:cNvSpPr/>
      </xdr:nvSpPr>
      <xdr:spPr>
        <a:xfrm flipH="1">
          <a:off x="12398400" y="2161800"/>
          <a:ext cx="104760" cy="10476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21</xdr:col>
      <xdr:colOff>61200</xdr:colOff>
      <xdr:row>4</xdr:row>
      <xdr:rowOff>70560</xdr:rowOff>
    </xdr:from>
    <xdr:to>
      <xdr:col>22</xdr:col>
      <xdr:colOff>453240</xdr:colOff>
      <xdr:row>4</xdr:row>
      <xdr:rowOff>70560</xdr:rowOff>
    </xdr:to>
    <xdr:sp>
      <xdr:nvSpPr>
        <xdr:cNvPr id="298" name="Line 105"/>
        <xdr:cNvSpPr/>
      </xdr:nvSpPr>
      <xdr:spPr>
        <a:xfrm>
          <a:off x="11405520" y="771480"/>
          <a:ext cx="102060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21</xdr:col>
      <xdr:colOff>408600</xdr:colOff>
      <xdr:row>4</xdr:row>
      <xdr:rowOff>89280</xdr:rowOff>
    </xdr:from>
    <xdr:to>
      <xdr:col>22</xdr:col>
      <xdr:colOff>95760</xdr:colOff>
      <xdr:row>7</xdr:row>
      <xdr:rowOff>29880</xdr:rowOff>
    </xdr:to>
    <xdr:grpSp>
      <xdr:nvGrpSpPr>
        <xdr:cNvPr id="299" name="Group 116"/>
        <xdr:cNvGrpSpPr/>
      </xdr:nvGrpSpPr>
      <xdr:grpSpPr>
        <a:xfrm>
          <a:off x="11752920" y="790200"/>
          <a:ext cx="315720" cy="466560"/>
          <a:chOff x="11752920" y="790200"/>
          <a:chExt cx="315720" cy="466560"/>
        </a:xfrm>
      </xdr:grpSpPr>
      <xdr:sp>
        <xdr:nvSpPr>
          <xdr:cNvPr id="300" name="Line 117"/>
          <xdr:cNvSpPr/>
        </xdr:nvSpPr>
        <xdr:spPr>
          <a:xfrm flipH="1" flipV="1">
            <a:off x="11823840" y="1152000"/>
            <a:ext cx="91800" cy="313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01" name="Line 118"/>
          <xdr:cNvSpPr/>
        </xdr:nvSpPr>
        <xdr:spPr>
          <a:xfrm flipH="1" flipV="1">
            <a:off x="11788920" y="1032840"/>
            <a:ext cx="127440" cy="1497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02" name="Line 119"/>
          <xdr:cNvSpPr/>
        </xdr:nvSpPr>
        <xdr:spPr>
          <a:xfrm flipH="1" flipV="1">
            <a:off x="11789640" y="1032840"/>
            <a:ext cx="184320" cy="65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03" name="Line 120"/>
          <xdr:cNvSpPr/>
        </xdr:nvSpPr>
        <xdr:spPr>
          <a:xfrm flipH="1" flipV="1">
            <a:off x="11850840" y="951120"/>
            <a:ext cx="127800" cy="1504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04" name="Line 121"/>
          <xdr:cNvSpPr/>
        </xdr:nvSpPr>
        <xdr:spPr>
          <a:xfrm flipH="1" flipV="1">
            <a:off x="11847240" y="948240"/>
            <a:ext cx="183600" cy="662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05" name="Line 122"/>
          <xdr:cNvSpPr/>
        </xdr:nvSpPr>
        <xdr:spPr>
          <a:xfrm flipH="1" flipV="1">
            <a:off x="11903400" y="864000"/>
            <a:ext cx="126720" cy="1504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06" name="Line 123"/>
          <xdr:cNvSpPr/>
        </xdr:nvSpPr>
        <xdr:spPr>
          <a:xfrm flipH="1" flipV="1">
            <a:off x="11903760" y="864360"/>
            <a:ext cx="91440" cy="313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07" name="Line 124"/>
          <xdr:cNvSpPr/>
        </xdr:nvSpPr>
        <xdr:spPr>
          <a:xfrm flipH="1">
            <a:off x="11752920" y="1152000"/>
            <a:ext cx="70200" cy="1047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08" name="Line 125"/>
          <xdr:cNvSpPr/>
        </xdr:nvSpPr>
        <xdr:spPr>
          <a:xfrm flipH="1">
            <a:off x="11998080" y="790200"/>
            <a:ext cx="70560" cy="1047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oneCell">
    <xdr:from>
      <xdr:col>19</xdr:col>
      <xdr:colOff>654120</xdr:colOff>
      <xdr:row>7</xdr:row>
      <xdr:rowOff>2160</xdr:rowOff>
    </xdr:from>
    <xdr:to>
      <xdr:col>20</xdr:col>
      <xdr:colOff>522000</xdr:colOff>
      <xdr:row>11</xdr:row>
      <xdr:rowOff>62640</xdr:rowOff>
    </xdr:to>
    <xdr:sp>
      <xdr:nvSpPr>
        <xdr:cNvPr id="309" name="Line 126"/>
        <xdr:cNvSpPr/>
      </xdr:nvSpPr>
      <xdr:spPr>
        <a:xfrm>
          <a:off x="10680120" y="1229040"/>
          <a:ext cx="557640" cy="761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504000</xdr:colOff>
      <xdr:row>7</xdr:row>
      <xdr:rowOff>2160</xdr:rowOff>
    </xdr:from>
    <xdr:to>
      <xdr:col>21</xdr:col>
      <xdr:colOff>434880</xdr:colOff>
      <xdr:row>11</xdr:row>
      <xdr:rowOff>62640</xdr:rowOff>
    </xdr:to>
    <xdr:sp>
      <xdr:nvSpPr>
        <xdr:cNvPr id="310" name="Line 127"/>
        <xdr:cNvSpPr/>
      </xdr:nvSpPr>
      <xdr:spPr>
        <a:xfrm flipH="1">
          <a:off x="11219760" y="1229040"/>
          <a:ext cx="559440" cy="761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478080</xdr:colOff>
      <xdr:row>11</xdr:row>
      <xdr:rowOff>15120</xdr:rowOff>
    </xdr:from>
    <xdr:to>
      <xdr:col>20</xdr:col>
      <xdr:colOff>556560</xdr:colOff>
      <xdr:row>11</xdr:row>
      <xdr:rowOff>100440</xdr:rowOff>
    </xdr:to>
    <xdr:sp>
      <xdr:nvSpPr>
        <xdr:cNvPr id="311" name="Oval 128"/>
        <xdr:cNvSpPr/>
      </xdr:nvSpPr>
      <xdr:spPr>
        <a:xfrm>
          <a:off x="11193840" y="1942920"/>
          <a:ext cx="7848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22</xdr:col>
      <xdr:colOff>599760</xdr:colOff>
      <xdr:row>7</xdr:row>
      <xdr:rowOff>106560</xdr:rowOff>
    </xdr:from>
    <xdr:to>
      <xdr:col>23</xdr:col>
      <xdr:colOff>304920</xdr:colOff>
      <xdr:row>9</xdr:row>
      <xdr:rowOff>21960</xdr:rowOff>
    </xdr:to>
    <xdr:sp>
      <xdr:nvSpPr>
        <xdr:cNvPr id="312" name="Text Box 129"/>
        <xdr:cNvSpPr/>
      </xdr:nvSpPr>
      <xdr:spPr>
        <a:xfrm>
          <a:off x="12572640" y="1333440"/>
          <a:ext cx="333720" cy="266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Ro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20</xdr:col>
      <xdr:colOff>408240</xdr:colOff>
      <xdr:row>4</xdr:row>
      <xdr:rowOff>156240</xdr:rowOff>
    </xdr:from>
    <xdr:to>
      <xdr:col>21</xdr:col>
      <xdr:colOff>148320</xdr:colOff>
      <xdr:row>6</xdr:row>
      <xdr:rowOff>72000</xdr:rowOff>
    </xdr:to>
    <xdr:sp>
      <xdr:nvSpPr>
        <xdr:cNvPr id="313" name="Text Box 130"/>
        <xdr:cNvSpPr/>
      </xdr:nvSpPr>
      <xdr:spPr>
        <a:xfrm>
          <a:off x="11124000" y="857160"/>
          <a:ext cx="3686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R3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21</xdr:col>
      <xdr:colOff>469440</xdr:colOff>
      <xdr:row>7</xdr:row>
      <xdr:rowOff>2160</xdr:rowOff>
    </xdr:from>
    <xdr:to>
      <xdr:col>22</xdr:col>
      <xdr:colOff>208800</xdr:colOff>
      <xdr:row>8</xdr:row>
      <xdr:rowOff>92880</xdr:rowOff>
    </xdr:to>
    <xdr:sp>
      <xdr:nvSpPr>
        <xdr:cNvPr id="314" name="Text Box 131"/>
        <xdr:cNvSpPr/>
      </xdr:nvSpPr>
      <xdr:spPr>
        <a:xfrm>
          <a:off x="11813760" y="1229040"/>
          <a:ext cx="367920" cy="266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R5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19</xdr:col>
      <xdr:colOff>261720</xdr:colOff>
      <xdr:row>7</xdr:row>
      <xdr:rowOff>77760</xdr:rowOff>
    </xdr:from>
    <xdr:to>
      <xdr:col>19</xdr:col>
      <xdr:colOff>654480</xdr:colOff>
      <xdr:row>8</xdr:row>
      <xdr:rowOff>169200</xdr:rowOff>
    </xdr:to>
    <xdr:sp>
      <xdr:nvSpPr>
        <xdr:cNvPr id="315" name="Text Box 132"/>
        <xdr:cNvSpPr/>
      </xdr:nvSpPr>
      <xdr:spPr>
        <a:xfrm>
          <a:off x="10287720" y="1304640"/>
          <a:ext cx="392760" cy="266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R4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15</xdr:col>
      <xdr:colOff>383760</xdr:colOff>
      <xdr:row>12</xdr:row>
      <xdr:rowOff>78120</xdr:rowOff>
    </xdr:from>
    <xdr:to>
      <xdr:col>15</xdr:col>
      <xdr:colOff>462600</xdr:colOff>
      <xdr:row>12</xdr:row>
      <xdr:rowOff>163440</xdr:rowOff>
    </xdr:to>
    <xdr:sp>
      <xdr:nvSpPr>
        <xdr:cNvPr id="316" name="Oval 134"/>
        <xdr:cNvSpPr/>
      </xdr:nvSpPr>
      <xdr:spPr>
        <a:xfrm>
          <a:off x="7816320" y="2181240"/>
          <a:ext cx="7884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443880</xdr:colOff>
      <xdr:row>4</xdr:row>
      <xdr:rowOff>13680</xdr:rowOff>
    </xdr:from>
    <xdr:to>
      <xdr:col>13</xdr:col>
      <xdr:colOff>549000</xdr:colOff>
      <xdr:row>4</xdr:row>
      <xdr:rowOff>117720</xdr:rowOff>
    </xdr:to>
    <xdr:sp>
      <xdr:nvSpPr>
        <xdr:cNvPr id="317" name="Oval 135"/>
        <xdr:cNvSpPr/>
      </xdr:nvSpPr>
      <xdr:spPr>
        <a:xfrm flipH="1">
          <a:off x="6584400" y="714600"/>
          <a:ext cx="105120" cy="10404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435600</xdr:colOff>
      <xdr:row>12</xdr:row>
      <xdr:rowOff>49320</xdr:rowOff>
    </xdr:from>
    <xdr:to>
      <xdr:col>13</xdr:col>
      <xdr:colOff>540720</xdr:colOff>
      <xdr:row>12</xdr:row>
      <xdr:rowOff>154080</xdr:rowOff>
    </xdr:to>
    <xdr:sp>
      <xdr:nvSpPr>
        <xdr:cNvPr id="318" name="Oval 136"/>
        <xdr:cNvSpPr/>
      </xdr:nvSpPr>
      <xdr:spPr>
        <a:xfrm flipH="1">
          <a:off x="6576120" y="2152440"/>
          <a:ext cx="105120" cy="10476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9000</xdr:colOff>
      <xdr:row>4</xdr:row>
      <xdr:rowOff>70560</xdr:rowOff>
    </xdr:from>
    <xdr:to>
      <xdr:col>15</xdr:col>
      <xdr:colOff>35640</xdr:colOff>
      <xdr:row>4</xdr:row>
      <xdr:rowOff>174960</xdr:rowOff>
    </xdr:to>
    <xdr:sp>
      <xdr:nvSpPr>
        <xdr:cNvPr id="319" name="Line 138"/>
        <xdr:cNvSpPr/>
      </xdr:nvSpPr>
      <xdr:spPr>
        <a:xfrm flipV="1">
          <a:off x="7441560" y="771480"/>
          <a:ext cx="2664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592920</xdr:colOff>
      <xdr:row>3</xdr:row>
      <xdr:rowOff>141120</xdr:rowOff>
    </xdr:from>
    <xdr:to>
      <xdr:col>15</xdr:col>
      <xdr:colOff>9000</xdr:colOff>
      <xdr:row>4</xdr:row>
      <xdr:rowOff>174960</xdr:rowOff>
    </xdr:to>
    <xdr:sp>
      <xdr:nvSpPr>
        <xdr:cNvPr id="320" name="Line 139"/>
        <xdr:cNvSpPr/>
      </xdr:nvSpPr>
      <xdr:spPr>
        <a:xfrm flipH="1" flipV="1">
          <a:off x="7387920" y="667080"/>
          <a:ext cx="5364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550080</xdr:colOff>
      <xdr:row>3</xdr:row>
      <xdr:rowOff>141120</xdr:rowOff>
    </xdr:from>
    <xdr:to>
      <xdr:col>14</xdr:col>
      <xdr:colOff>594000</xdr:colOff>
      <xdr:row>4</xdr:row>
      <xdr:rowOff>174960</xdr:rowOff>
    </xdr:to>
    <xdr:sp>
      <xdr:nvSpPr>
        <xdr:cNvPr id="321" name="Line 140"/>
        <xdr:cNvSpPr/>
      </xdr:nvSpPr>
      <xdr:spPr>
        <a:xfrm flipV="1">
          <a:off x="7345080" y="667080"/>
          <a:ext cx="4392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497160</xdr:colOff>
      <xdr:row>3</xdr:row>
      <xdr:rowOff>150480</xdr:rowOff>
    </xdr:from>
    <xdr:to>
      <xdr:col>14</xdr:col>
      <xdr:colOff>550080</xdr:colOff>
      <xdr:row>5</xdr:row>
      <xdr:rowOff>9720</xdr:rowOff>
    </xdr:to>
    <xdr:sp>
      <xdr:nvSpPr>
        <xdr:cNvPr id="322" name="Line 141"/>
        <xdr:cNvSpPr/>
      </xdr:nvSpPr>
      <xdr:spPr>
        <a:xfrm flipH="1" flipV="1">
          <a:off x="7292160" y="676440"/>
          <a:ext cx="52920" cy="209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453600</xdr:colOff>
      <xdr:row>3</xdr:row>
      <xdr:rowOff>141120</xdr:rowOff>
    </xdr:from>
    <xdr:to>
      <xdr:col>14</xdr:col>
      <xdr:colOff>498240</xdr:colOff>
      <xdr:row>4</xdr:row>
      <xdr:rowOff>174960</xdr:rowOff>
    </xdr:to>
    <xdr:sp>
      <xdr:nvSpPr>
        <xdr:cNvPr id="323" name="Line 142"/>
        <xdr:cNvSpPr/>
      </xdr:nvSpPr>
      <xdr:spPr>
        <a:xfrm flipV="1">
          <a:off x="7248600" y="667080"/>
          <a:ext cx="4464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401400</xdr:colOff>
      <xdr:row>3</xdr:row>
      <xdr:rowOff>141120</xdr:rowOff>
    </xdr:from>
    <xdr:to>
      <xdr:col>14</xdr:col>
      <xdr:colOff>453960</xdr:colOff>
      <xdr:row>4</xdr:row>
      <xdr:rowOff>174960</xdr:rowOff>
    </xdr:to>
    <xdr:sp>
      <xdr:nvSpPr>
        <xdr:cNvPr id="324" name="Line 143"/>
        <xdr:cNvSpPr/>
      </xdr:nvSpPr>
      <xdr:spPr>
        <a:xfrm flipH="1" flipV="1">
          <a:off x="7196400" y="667080"/>
          <a:ext cx="5256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375120</xdr:colOff>
      <xdr:row>3</xdr:row>
      <xdr:rowOff>141120</xdr:rowOff>
    </xdr:from>
    <xdr:to>
      <xdr:col>14</xdr:col>
      <xdr:colOff>401760</xdr:colOff>
      <xdr:row>4</xdr:row>
      <xdr:rowOff>70560</xdr:rowOff>
    </xdr:to>
    <xdr:sp>
      <xdr:nvSpPr>
        <xdr:cNvPr id="325" name="Line 144"/>
        <xdr:cNvSpPr/>
      </xdr:nvSpPr>
      <xdr:spPr>
        <a:xfrm flipV="1">
          <a:off x="7170120" y="667080"/>
          <a:ext cx="2664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43560</xdr:colOff>
      <xdr:row>4</xdr:row>
      <xdr:rowOff>70560</xdr:rowOff>
    </xdr:from>
    <xdr:to>
      <xdr:col>15</xdr:col>
      <xdr:colOff>166320</xdr:colOff>
      <xdr:row>4</xdr:row>
      <xdr:rowOff>70560</xdr:rowOff>
    </xdr:to>
    <xdr:sp>
      <xdr:nvSpPr>
        <xdr:cNvPr id="326" name="Line 145"/>
        <xdr:cNvSpPr/>
      </xdr:nvSpPr>
      <xdr:spPr>
        <a:xfrm>
          <a:off x="7476120" y="771480"/>
          <a:ext cx="1227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262080</xdr:colOff>
      <xdr:row>4</xdr:row>
      <xdr:rowOff>70560</xdr:rowOff>
    </xdr:from>
    <xdr:to>
      <xdr:col>14</xdr:col>
      <xdr:colOff>384480</xdr:colOff>
      <xdr:row>4</xdr:row>
      <xdr:rowOff>70560</xdr:rowOff>
    </xdr:to>
    <xdr:sp>
      <xdr:nvSpPr>
        <xdr:cNvPr id="327" name="Line 146"/>
        <xdr:cNvSpPr/>
      </xdr:nvSpPr>
      <xdr:spPr>
        <a:xfrm>
          <a:off x="7057080" y="771480"/>
          <a:ext cx="12240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418680</xdr:colOff>
      <xdr:row>4</xdr:row>
      <xdr:rowOff>70560</xdr:rowOff>
    </xdr:from>
    <xdr:to>
      <xdr:col>16</xdr:col>
      <xdr:colOff>445320</xdr:colOff>
      <xdr:row>4</xdr:row>
      <xdr:rowOff>174960</xdr:rowOff>
    </xdr:to>
    <xdr:sp>
      <xdr:nvSpPr>
        <xdr:cNvPr id="328" name="Line 148"/>
        <xdr:cNvSpPr/>
      </xdr:nvSpPr>
      <xdr:spPr>
        <a:xfrm flipV="1">
          <a:off x="8488800" y="771480"/>
          <a:ext cx="2664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366120</xdr:colOff>
      <xdr:row>3</xdr:row>
      <xdr:rowOff>141120</xdr:rowOff>
    </xdr:from>
    <xdr:to>
      <xdr:col>16</xdr:col>
      <xdr:colOff>419400</xdr:colOff>
      <xdr:row>4</xdr:row>
      <xdr:rowOff>174960</xdr:rowOff>
    </xdr:to>
    <xdr:sp>
      <xdr:nvSpPr>
        <xdr:cNvPr id="329" name="Line 149"/>
        <xdr:cNvSpPr/>
      </xdr:nvSpPr>
      <xdr:spPr>
        <a:xfrm flipH="1" flipV="1">
          <a:off x="8436240" y="667080"/>
          <a:ext cx="5328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322920</xdr:colOff>
      <xdr:row>3</xdr:row>
      <xdr:rowOff>141120</xdr:rowOff>
    </xdr:from>
    <xdr:to>
      <xdr:col>16</xdr:col>
      <xdr:colOff>366840</xdr:colOff>
      <xdr:row>4</xdr:row>
      <xdr:rowOff>174960</xdr:rowOff>
    </xdr:to>
    <xdr:sp>
      <xdr:nvSpPr>
        <xdr:cNvPr id="330" name="Line 150"/>
        <xdr:cNvSpPr/>
      </xdr:nvSpPr>
      <xdr:spPr>
        <a:xfrm flipV="1">
          <a:off x="8393040" y="667080"/>
          <a:ext cx="4392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270360</xdr:colOff>
      <xdr:row>3</xdr:row>
      <xdr:rowOff>141120</xdr:rowOff>
    </xdr:from>
    <xdr:to>
      <xdr:col>16</xdr:col>
      <xdr:colOff>323640</xdr:colOff>
      <xdr:row>4</xdr:row>
      <xdr:rowOff>174960</xdr:rowOff>
    </xdr:to>
    <xdr:sp>
      <xdr:nvSpPr>
        <xdr:cNvPr id="331" name="Line 151"/>
        <xdr:cNvSpPr/>
      </xdr:nvSpPr>
      <xdr:spPr>
        <a:xfrm flipH="1" flipV="1">
          <a:off x="8340480" y="667080"/>
          <a:ext cx="5328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226440</xdr:colOff>
      <xdr:row>3</xdr:row>
      <xdr:rowOff>141120</xdr:rowOff>
    </xdr:from>
    <xdr:to>
      <xdr:col>16</xdr:col>
      <xdr:colOff>271080</xdr:colOff>
      <xdr:row>4</xdr:row>
      <xdr:rowOff>174960</xdr:rowOff>
    </xdr:to>
    <xdr:sp>
      <xdr:nvSpPr>
        <xdr:cNvPr id="332" name="Line 152"/>
        <xdr:cNvSpPr/>
      </xdr:nvSpPr>
      <xdr:spPr>
        <a:xfrm flipV="1">
          <a:off x="8296560" y="667080"/>
          <a:ext cx="4464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173880</xdr:colOff>
      <xdr:row>3</xdr:row>
      <xdr:rowOff>141120</xdr:rowOff>
    </xdr:from>
    <xdr:to>
      <xdr:col>16</xdr:col>
      <xdr:colOff>227160</xdr:colOff>
      <xdr:row>4</xdr:row>
      <xdr:rowOff>174960</xdr:rowOff>
    </xdr:to>
    <xdr:sp>
      <xdr:nvSpPr>
        <xdr:cNvPr id="333" name="Line 153"/>
        <xdr:cNvSpPr/>
      </xdr:nvSpPr>
      <xdr:spPr>
        <a:xfrm flipH="1" flipV="1">
          <a:off x="8244000" y="667080"/>
          <a:ext cx="5328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147960</xdr:colOff>
      <xdr:row>3</xdr:row>
      <xdr:rowOff>141120</xdr:rowOff>
    </xdr:from>
    <xdr:to>
      <xdr:col>16</xdr:col>
      <xdr:colOff>174600</xdr:colOff>
      <xdr:row>4</xdr:row>
      <xdr:rowOff>70560</xdr:rowOff>
    </xdr:to>
    <xdr:sp>
      <xdr:nvSpPr>
        <xdr:cNvPr id="334" name="Line 154"/>
        <xdr:cNvSpPr/>
      </xdr:nvSpPr>
      <xdr:spPr>
        <a:xfrm flipV="1">
          <a:off x="8218080" y="667080"/>
          <a:ext cx="2664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453600</xdr:colOff>
      <xdr:row>4</xdr:row>
      <xdr:rowOff>70560</xdr:rowOff>
    </xdr:from>
    <xdr:to>
      <xdr:col>16</xdr:col>
      <xdr:colOff>576720</xdr:colOff>
      <xdr:row>4</xdr:row>
      <xdr:rowOff>70560</xdr:rowOff>
    </xdr:to>
    <xdr:sp>
      <xdr:nvSpPr>
        <xdr:cNvPr id="335" name="Line 155"/>
        <xdr:cNvSpPr/>
      </xdr:nvSpPr>
      <xdr:spPr>
        <a:xfrm>
          <a:off x="8523720" y="771480"/>
          <a:ext cx="1231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34920</xdr:colOff>
      <xdr:row>4</xdr:row>
      <xdr:rowOff>70560</xdr:rowOff>
    </xdr:from>
    <xdr:to>
      <xdr:col>16</xdr:col>
      <xdr:colOff>157680</xdr:colOff>
      <xdr:row>4</xdr:row>
      <xdr:rowOff>70560</xdr:rowOff>
    </xdr:to>
    <xdr:sp>
      <xdr:nvSpPr>
        <xdr:cNvPr id="336" name="Line 156"/>
        <xdr:cNvSpPr/>
      </xdr:nvSpPr>
      <xdr:spPr>
        <a:xfrm>
          <a:off x="8105040" y="771480"/>
          <a:ext cx="1227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532440</xdr:colOff>
      <xdr:row>2</xdr:row>
      <xdr:rowOff>39960</xdr:rowOff>
    </xdr:from>
    <xdr:to>
      <xdr:col>15</xdr:col>
      <xdr:colOff>559440</xdr:colOff>
      <xdr:row>2</xdr:row>
      <xdr:rowOff>144360</xdr:rowOff>
    </xdr:to>
    <xdr:sp>
      <xdr:nvSpPr>
        <xdr:cNvPr id="337" name="Line 158"/>
        <xdr:cNvSpPr/>
      </xdr:nvSpPr>
      <xdr:spPr>
        <a:xfrm flipV="1">
          <a:off x="7965000" y="390600"/>
          <a:ext cx="2700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479880</xdr:colOff>
      <xdr:row>1</xdr:row>
      <xdr:rowOff>109800</xdr:rowOff>
    </xdr:from>
    <xdr:to>
      <xdr:col>15</xdr:col>
      <xdr:colOff>532800</xdr:colOff>
      <xdr:row>2</xdr:row>
      <xdr:rowOff>144720</xdr:rowOff>
    </xdr:to>
    <xdr:sp>
      <xdr:nvSpPr>
        <xdr:cNvPr id="338" name="Line 159"/>
        <xdr:cNvSpPr/>
      </xdr:nvSpPr>
      <xdr:spPr>
        <a:xfrm flipH="1" flipV="1">
          <a:off x="7912440" y="285120"/>
          <a:ext cx="52920" cy="21024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436320</xdr:colOff>
      <xdr:row>1</xdr:row>
      <xdr:rowOff>109800</xdr:rowOff>
    </xdr:from>
    <xdr:to>
      <xdr:col>15</xdr:col>
      <xdr:colOff>480960</xdr:colOff>
      <xdr:row>2</xdr:row>
      <xdr:rowOff>144720</xdr:rowOff>
    </xdr:to>
    <xdr:sp>
      <xdr:nvSpPr>
        <xdr:cNvPr id="339" name="Line 160"/>
        <xdr:cNvSpPr/>
      </xdr:nvSpPr>
      <xdr:spPr>
        <a:xfrm flipV="1">
          <a:off x="7868880" y="285120"/>
          <a:ext cx="44640" cy="21024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383400</xdr:colOff>
      <xdr:row>1</xdr:row>
      <xdr:rowOff>109800</xdr:rowOff>
    </xdr:from>
    <xdr:to>
      <xdr:col>15</xdr:col>
      <xdr:colOff>436320</xdr:colOff>
      <xdr:row>2</xdr:row>
      <xdr:rowOff>144720</xdr:rowOff>
    </xdr:to>
    <xdr:sp>
      <xdr:nvSpPr>
        <xdr:cNvPr id="340" name="Line 161"/>
        <xdr:cNvSpPr/>
      </xdr:nvSpPr>
      <xdr:spPr>
        <a:xfrm flipH="1" flipV="1">
          <a:off x="7815960" y="285120"/>
          <a:ext cx="52920" cy="21024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340200</xdr:colOff>
      <xdr:row>1</xdr:row>
      <xdr:rowOff>109800</xdr:rowOff>
    </xdr:from>
    <xdr:to>
      <xdr:col>15</xdr:col>
      <xdr:colOff>384480</xdr:colOff>
      <xdr:row>2</xdr:row>
      <xdr:rowOff>144720</xdr:rowOff>
    </xdr:to>
    <xdr:sp>
      <xdr:nvSpPr>
        <xdr:cNvPr id="341" name="Line 162"/>
        <xdr:cNvSpPr/>
      </xdr:nvSpPr>
      <xdr:spPr>
        <a:xfrm flipV="1">
          <a:off x="7772760" y="285120"/>
          <a:ext cx="44280" cy="21024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287640</xdr:colOff>
      <xdr:row>1</xdr:row>
      <xdr:rowOff>109800</xdr:rowOff>
    </xdr:from>
    <xdr:to>
      <xdr:col>15</xdr:col>
      <xdr:colOff>340560</xdr:colOff>
      <xdr:row>2</xdr:row>
      <xdr:rowOff>144720</xdr:rowOff>
    </xdr:to>
    <xdr:sp>
      <xdr:nvSpPr>
        <xdr:cNvPr id="342" name="Line 163"/>
        <xdr:cNvSpPr/>
      </xdr:nvSpPr>
      <xdr:spPr>
        <a:xfrm flipH="1" flipV="1">
          <a:off x="7720200" y="285120"/>
          <a:ext cx="52920" cy="21024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262080</xdr:colOff>
      <xdr:row>1</xdr:row>
      <xdr:rowOff>110160</xdr:rowOff>
    </xdr:from>
    <xdr:to>
      <xdr:col>15</xdr:col>
      <xdr:colOff>288720</xdr:colOff>
      <xdr:row>2</xdr:row>
      <xdr:rowOff>39600</xdr:rowOff>
    </xdr:to>
    <xdr:sp>
      <xdr:nvSpPr>
        <xdr:cNvPr id="343" name="Line 164"/>
        <xdr:cNvSpPr/>
      </xdr:nvSpPr>
      <xdr:spPr>
        <a:xfrm flipV="1">
          <a:off x="7694640" y="285480"/>
          <a:ext cx="26640" cy="1047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567360</xdr:colOff>
      <xdr:row>2</xdr:row>
      <xdr:rowOff>39960</xdr:rowOff>
    </xdr:from>
    <xdr:to>
      <xdr:col>16</xdr:col>
      <xdr:colOff>52920</xdr:colOff>
      <xdr:row>2</xdr:row>
      <xdr:rowOff>39960</xdr:rowOff>
    </xdr:to>
    <xdr:sp>
      <xdr:nvSpPr>
        <xdr:cNvPr id="344" name="Line 165"/>
        <xdr:cNvSpPr/>
      </xdr:nvSpPr>
      <xdr:spPr>
        <a:xfrm>
          <a:off x="7999920" y="390600"/>
          <a:ext cx="1231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148320</xdr:colOff>
      <xdr:row>2</xdr:row>
      <xdr:rowOff>39960</xdr:rowOff>
    </xdr:from>
    <xdr:to>
      <xdr:col>15</xdr:col>
      <xdr:colOff>270720</xdr:colOff>
      <xdr:row>2</xdr:row>
      <xdr:rowOff>39960</xdr:rowOff>
    </xdr:to>
    <xdr:sp>
      <xdr:nvSpPr>
        <xdr:cNvPr id="345" name="Line 166"/>
        <xdr:cNvSpPr/>
      </xdr:nvSpPr>
      <xdr:spPr>
        <a:xfrm>
          <a:off x="7580880" y="390600"/>
          <a:ext cx="12240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331200</xdr:colOff>
      <xdr:row>6</xdr:row>
      <xdr:rowOff>100800</xdr:rowOff>
    </xdr:from>
    <xdr:to>
      <xdr:col>15</xdr:col>
      <xdr:colOff>532440</xdr:colOff>
      <xdr:row>9</xdr:row>
      <xdr:rowOff>155160</xdr:rowOff>
    </xdr:to>
    <xdr:grpSp>
      <xdr:nvGrpSpPr>
        <xdr:cNvPr id="346" name="Group 167"/>
        <xdr:cNvGrpSpPr/>
      </xdr:nvGrpSpPr>
      <xdr:grpSpPr>
        <a:xfrm>
          <a:off x="7763760" y="1152360"/>
          <a:ext cx="201240" cy="580320"/>
          <a:chOff x="7763760" y="1152360"/>
          <a:chExt cx="201240" cy="580320"/>
        </a:xfrm>
      </xdr:grpSpPr>
      <xdr:sp>
        <xdr:nvSpPr>
          <xdr:cNvPr id="347" name="Line 168"/>
          <xdr:cNvSpPr/>
        </xdr:nvSpPr>
        <xdr:spPr>
          <a:xfrm flipH="1" flipV="1">
            <a:off x="7862400" y="1284480"/>
            <a:ext cx="97560" cy="248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48" name="Line 169"/>
          <xdr:cNvSpPr/>
        </xdr:nvSpPr>
        <xdr:spPr>
          <a:xfrm flipH="1">
            <a:off x="7763760" y="1311120"/>
            <a:ext cx="196200" cy="518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49" name="Line 170"/>
          <xdr:cNvSpPr/>
        </xdr:nvSpPr>
        <xdr:spPr>
          <a:xfrm flipH="1" flipV="1">
            <a:off x="7763760" y="1365120"/>
            <a:ext cx="196200" cy="486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50" name="Line 171"/>
          <xdr:cNvSpPr/>
        </xdr:nvSpPr>
        <xdr:spPr>
          <a:xfrm flipH="1">
            <a:off x="7768800" y="1416240"/>
            <a:ext cx="196200" cy="518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51" name="Line 172"/>
          <xdr:cNvSpPr/>
        </xdr:nvSpPr>
        <xdr:spPr>
          <a:xfrm flipH="1" flipV="1">
            <a:off x="7763760" y="1469520"/>
            <a:ext cx="196200" cy="489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52" name="Line 173"/>
          <xdr:cNvSpPr/>
        </xdr:nvSpPr>
        <xdr:spPr>
          <a:xfrm flipH="1">
            <a:off x="7763760" y="1520280"/>
            <a:ext cx="196200" cy="522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53" name="Line 174"/>
          <xdr:cNvSpPr/>
        </xdr:nvSpPr>
        <xdr:spPr>
          <a:xfrm flipH="1" flipV="1">
            <a:off x="7763760" y="1573920"/>
            <a:ext cx="96840" cy="252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54" name="Line 175"/>
          <xdr:cNvSpPr/>
        </xdr:nvSpPr>
        <xdr:spPr>
          <a:xfrm flipV="1">
            <a:off x="7862760" y="1152360"/>
            <a:ext cx="360" cy="1306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55" name="Line 176"/>
          <xdr:cNvSpPr/>
        </xdr:nvSpPr>
        <xdr:spPr>
          <a:xfrm flipV="1">
            <a:off x="7862760" y="1602000"/>
            <a:ext cx="360" cy="1306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oneCell">
    <xdr:from>
      <xdr:col>15</xdr:col>
      <xdr:colOff>69840</xdr:colOff>
      <xdr:row>4</xdr:row>
      <xdr:rowOff>70560</xdr:rowOff>
    </xdr:from>
    <xdr:to>
      <xdr:col>16</xdr:col>
      <xdr:colOff>105480</xdr:colOff>
      <xdr:row>4</xdr:row>
      <xdr:rowOff>70560</xdr:rowOff>
    </xdr:to>
    <xdr:sp>
      <xdr:nvSpPr>
        <xdr:cNvPr id="356" name="Line 177"/>
        <xdr:cNvSpPr/>
      </xdr:nvSpPr>
      <xdr:spPr>
        <a:xfrm>
          <a:off x="7502400" y="771480"/>
          <a:ext cx="67320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549360</xdr:colOff>
      <xdr:row>4</xdr:row>
      <xdr:rowOff>70560</xdr:rowOff>
    </xdr:from>
    <xdr:to>
      <xdr:col>14</xdr:col>
      <xdr:colOff>340920</xdr:colOff>
      <xdr:row>4</xdr:row>
      <xdr:rowOff>70560</xdr:rowOff>
    </xdr:to>
    <xdr:sp>
      <xdr:nvSpPr>
        <xdr:cNvPr id="357" name="Line 178"/>
        <xdr:cNvSpPr/>
      </xdr:nvSpPr>
      <xdr:spPr>
        <a:xfrm>
          <a:off x="6689880" y="771480"/>
          <a:ext cx="44604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149400</xdr:colOff>
      <xdr:row>6</xdr:row>
      <xdr:rowOff>90720</xdr:rowOff>
    </xdr:from>
    <xdr:to>
      <xdr:col>17</xdr:col>
      <xdr:colOff>105480</xdr:colOff>
      <xdr:row>8</xdr:row>
      <xdr:rowOff>111240</xdr:rowOff>
    </xdr:to>
    <xdr:sp>
      <xdr:nvSpPr>
        <xdr:cNvPr id="358" name="Freeform 179"/>
        <xdr:cNvSpPr/>
      </xdr:nvSpPr>
      <xdr:spPr>
        <a:xfrm flipH="1" flipV="1" rot="10800000">
          <a:off x="7599600" y="771120"/>
          <a:ext cx="619920" cy="371160"/>
        </a:xfrm>
        <a:custGeom>
          <a:avLst/>
          <a:gdLst>
            <a:gd name="textAreaLeft" fmla="*/ 360 w 619920"/>
            <a:gd name="textAreaRight" fmla="*/ 620640 w 619920"/>
            <a:gd name="textAreaTop" fmla="*/ -360 h 371160"/>
            <a:gd name="textAreaBottom" fmla="*/ 371160 h 371160"/>
          </a:gdLst>
          <a:ahLst/>
          <a:rect l="textAreaLeft" t="textAreaTop" r="textAreaRight" b="textAreaBottom"/>
          <a:pathLst>
            <a:path w="141" h="7">
              <a:moveTo>
                <a:pt x="0" y="7"/>
              </a:moveTo>
              <a:lnTo>
                <a:pt x="0" y="0"/>
              </a:lnTo>
              <a:lnTo>
                <a:pt x="141" y="0"/>
              </a:lnTo>
            </a:path>
          </a:pathLst>
        </a:custGeom>
        <a:noFill/>
        <a:ln w="158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17</xdr:col>
      <xdr:colOff>610560</xdr:colOff>
      <xdr:row>6</xdr:row>
      <xdr:rowOff>90720</xdr:rowOff>
    </xdr:from>
    <xdr:to>
      <xdr:col>18</xdr:col>
      <xdr:colOff>583560</xdr:colOff>
      <xdr:row>8</xdr:row>
      <xdr:rowOff>111240</xdr:rowOff>
    </xdr:to>
    <xdr:sp>
      <xdr:nvSpPr>
        <xdr:cNvPr id="359" name="Freeform 180"/>
        <xdr:cNvSpPr/>
      </xdr:nvSpPr>
      <xdr:spPr>
        <a:xfrm flipV="1" rot="10800000">
          <a:off x="8734320" y="771120"/>
          <a:ext cx="610200" cy="371160"/>
        </a:xfrm>
        <a:custGeom>
          <a:avLst/>
          <a:gdLst>
            <a:gd name="textAreaLeft" fmla="*/ 0 w 610200"/>
            <a:gd name="textAreaRight" fmla="*/ 610560 w 610200"/>
            <a:gd name="textAreaTop" fmla="*/ -360 h 371160"/>
            <a:gd name="textAreaBottom" fmla="*/ 371160 h 371160"/>
          </a:gdLst>
          <a:ahLst/>
          <a:rect l="textAreaLeft" t="textAreaTop" r="textAreaRight" b="textAreaBottom"/>
          <a:pathLst>
            <a:path w="141" h="7">
              <a:moveTo>
                <a:pt x="0" y="7"/>
              </a:moveTo>
              <a:lnTo>
                <a:pt x="0" y="0"/>
              </a:lnTo>
              <a:lnTo>
                <a:pt x="141" y="0"/>
              </a:lnTo>
            </a:path>
          </a:pathLst>
        </a:custGeom>
        <a:noFill/>
        <a:ln w="158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174960</xdr:colOff>
      <xdr:row>1</xdr:row>
      <xdr:rowOff>99720</xdr:rowOff>
    </xdr:from>
    <xdr:to>
      <xdr:col>16</xdr:col>
      <xdr:colOff>61200</xdr:colOff>
      <xdr:row>2</xdr:row>
      <xdr:rowOff>134640</xdr:rowOff>
    </xdr:to>
    <xdr:sp>
      <xdr:nvSpPr>
        <xdr:cNvPr id="360" name="Line 181"/>
        <xdr:cNvSpPr/>
      </xdr:nvSpPr>
      <xdr:spPr>
        <a:xfrm flipV="1">
          <a:off x="7607520" y="275040"/>
          <a:ext cx="523800" cy="210240"/>
        </a:xfrm>
        <a:prstGeom prst="line">
          <a:avLst/>
        </a:prstGeom>
        <a:ln w="1584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349200</xdr:colOff>
      <xdr:row>6</xdr:row>
      <xdr:rowOff>119880</xdr:rowOff>
    </xdr:from>
    <xdr:to>
      <xdr:col>15</xdr:col>
      <xdr:colOff>524520</xdr:colOff>
      <xdr:row>9</xdr:row>
      <xdr:rowOff>118080</xdr:rowOff>
    </xdr:to>
    <xdr:sp>
      <xdr:nvSpPr>
        <xdr:cNvPr id="361" name="Line 182"/>
        <xdr:cNvSpPr/>
      </xdr:nvSpPr>
      <xdr:spPr>
        <a:xfrm flipV="1">
          <a:off x="7781760" y="1171440"/>
          <a:ext cx="175320" cy="524160"/>
        </a:xfrm>
        <a:prstGeom prst="line">
          <a:avLst/>
        </a:prstGeom>
        <a:ln w="1584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427320</xdr:colOff>
      <xdr:row>4</xdr:row>
      <xdr:rowOff>61200</xdr:rowOff>
    </xdr:from>
    <xdr:to>
      <xdr:col>15</xdr:col>
      <xdr:colOff>428040</xdr:colOff>
      <xdr:row>6</xdr:row>
      <xdr:rowOff>129960</xdr:rowOff>
    </xdr:to>
    <xdr:sp>
      <xdr:nvSpPr>
        <xdr:cNvPr id="362" name="Line 183"/>
        <xdr:cNvSpPr/>
      </xdr:nvSpPr>
      <xdr:spPr>
        <a:xfrm>
          <a:off x="7859880" y="762120"/>
          <a:ext cx="720" cy="419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427320</xdr:colOff>
      <xdr:row>9</xdr:row>
      <xdr:rowOff>155880</xdr:rowOff>
    </xdr:from>
    <xdr:to>
      <xdr:col>15</xdr:col>
      <xdr:colOff>428040</xdr:colOff>
      <xdr:row>12</xdr:row>
      <xdr:rowOff>125640</xdr:rowOff>
    </xdr:to>
    <xdr:sp>
      <xdr:nvSpPr>
        <xdr:cNvPr id="363" name="Line 184"/>
        <xdr:cNvSpPr/>
      </xdr:nvSpPr>
      <xdr:spPr>
        <a:xfrm>
          <a:off x="7859880" y="1733400"/>
          <a:ext cx="720" cy="4953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383760</xdr:colOff>
      <xdr:row>4</xdr:row>
      <xdr:rowOff>23040</xdr:rowOff>
    </xdr:from>
    <xdr:to>
      <xdr:col>15</xdr:col>
      <xdr:colOff>471240</xdr:colOff>
      <xdr:row>4</xdr:row>
      <xdr:rowOff>108360</xdr:rowOff>
    </xdr:to>
    <xdr:sp>
      <xdr:nvSpPr>
        <xdr:cNvPr id="364" name="Oval 185"/>
        <xdr:cNvSpPr/>
      </xdr:nvSpPr>
      <xdr:spPr>
        <a:xfrm>
          <a:off x="7816320" y="723960"/>
          <a:ext cx="8748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610200</xdr:colOff>
      <xdr:row>4</xdr:row>
      <xdr:rowOff>23040</xdr:rowOff>
    </xdr:from>
    <xdr:to>
      <xdr:col>17</xdr:col>
      <xdr:colOff>35280</xdr:colOff>
      <xdr:row>4</xdr:row>
      <xdr:rowOff>108360</xdr:rowOff>
    </xdr:to>
    <xdr:sp>
      <xdr:nvSpPr>
        <xdr:cNvPr id="365" name="Oval 186"/>
        <xdr:cNvSpPr/>
      </xdr:nvSpPr>
      <xdr:spPr>
        <a:xfrm>
          <a:off x="8680320" y="723960"/>
          <a:ext cx="8892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139320</xdr:colOff>
      <xdr:row>4</xdr:row>
      <xdr:rowOff>23040</xdr:rowOff>
    </xdr:from>
    <xdr:to>
      <xdr:col>14</xdr:col>
      <xdr:colOff>226800</xdr:colOff>
      <xdr:row>4</xdr:row>
      <xdr:rowOff>108360</xdr:rowOff>
    </xdr:to>
    <xdr:sp>
      <xdr:nvSpPr>
        <xdr:cNvPr id="366" name="Oval 187"/>
        <xdr:cNvSpPr/>
      </xdr:nvSpPr>
      <xdr:spPr>
        <a:xfrm>
          <a:off x="6934320" y="723960"/>
          <a:ext cx="8748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541080</xdr:colOff>
      <xdr:row>12</xdr:row>
      <xdr:rowOff>125640</xdr:rowOff>
    </xdr:from>
    <xdr:to>
      <xdr:col>17</xdr:col>
      <xdr:colOff>375840</xdr:colOff>
      <xdr:row>12</xdr:row>
      <xdr:rowOff>125640</xdr:rowOff>
    </xdr:to>
    <xdr:sp>
      <xdr:nvSpPr>
        <xdr:cNvPr id="367" name="Line 188"/>
        <xdr:cNvSpPr/>
      </xdr:nvSpPr>
      <xdr:spPr>
        <a:xfrm>
          <a:off x="6681600" y="2228760"/>
          <a:ext cx="242820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532080</xdr:colOff>
      <xdr:row>4</xdr:row>
      <xdr:rowOff>70560</xdr:rowOff>
    </xdr:from>
    <xdr:to>
      <xdr:col>17</xdr:col>
      <xdr:colOff>349560</xdr:colOff>
      <xdr:row>4</xdr:row>
      <xdr:rowOff>70560</xdr:rowOff>
    </xdr:to>
    <xdr:sp>
      <xdr:nvSpPr>
        <xdr:cNvPr id="368" name="Line 191"/>
        <xdr:cNvSpPr/>
      </xdr:nvSpPr>
      <xdr:spPr>
        <a:xfrm>
          <a:off x="8602200" y="771480"/>
          <a:ext cx="4813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17</xdr:col>
      <xdr:colOff>34920</xdr:colOff>
      <xdr:row>7</xdr:row>
      <xdr:rowOff>77760</xdr:rowOff>
    </xdr:from>
    <xdr:to>
      <xdr:col>17</xdr:col>
      <xdr:colOff>366480</xdr:colOff>
      <xdr:row>8</xdr:row>
      <xdr:rowOff>169200</xdr:rowOff>
    </xdr:to>
    <xdr:sp>
      <xdr:nvSpPr>
        <xdr:cNvPr id="369" name="Text Box 192"/>
        <xdr:cNvSpPr/>
      </xdr:nvSpPr>
      <xdr:spPr>
        <a:xfrm>
          <a:off x="8768880" y="1304640"/>
          <a:ext cx="331560" cy="266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Ro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13</xdr:col>
      <xdr:colOff>401400</xdr:colOff>
      <xdr:row>7</xdr:row>
      <xdr:rowOff>97200</xdr:rowOff>
    </xdr:from>
    <xdr:to>
      <xdr:col>14</xdr:col>
      <xdr:colOff>104760</xdr:colOff>
      <xdr:row>9</xdr:row>
      <xdr:rowOff>12600</xdr:rowOff>
    </xdr:to>
    <xdr:sp>
      <xdr:nvSpPr>
        <xdr:cNvPr id="370" name="Text Box 193"/>
        <xdr:cNvSpPr/>
      </xdr:nvSpPr>
      <xdr:spPr>
        <a:xfrm>
          <a:off x="6541920" y="1324080"/>
          <a:ext cx="357840" cy="266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Ri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14</xdr:col>
      <xdr:colOff>453600</xdr:colOff>
      <xdr:row>5</xdr:row>
      <xdr:rowOff>-360</xdr:rowOff>
    </xdr:from>
    <xdr:to>
      <xdr:col>15</xdr:col>
      <xdr:colOff>43920</xdr:colOff>
      <xdr:row>6</xdr:row>
      <xdr:rowOff>91440</xdr:rowOff>
    </xdr:to>
    <xdr:sp>
      <xdr:nvSpPr>
        <xdr:cNvPr id="371" name="Text Box 194"/>
        <xdr:cNvSpPr/>
      </xdr:nvSpPr>
      <xdr:spPr>
        <a:xfrm>
          <a:off x="7248600" y="875880"/>
          <a:ext cx="2278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16</xdr:col>
      <xdr:colOff>208800</xdr:colOff>
      <xdr:row>5</xdr:row>
      <xdr:rowOff>-360</xdr:rowOff>
    </xdr:from>
    <xdr:to>
      <xdr:col>16</xdr:col>
      <xdr:colOff>427320</xdr:colOff>
      <xdr:row>6</xdr:row>
      <xdr:rowOff>91440</xdr:rowOff>
    </xdr:to>
    <xdr:sp>
      <xdr:nvSpPr>
        <xdr:cNvPr id="372" name="Text Box 195"/>
        <xdr:cNvSpPr/>
      </xdr:nvSpPr>
      <xdr:spPr>
        <a:xfrm>
          <a:off x="8278920" y="875880"/>
          <a:ext cx="21852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15</xdr:col>
      <xdr:colOff>541440</xdr:colOff>
      <xdr:row>7</xdr:row>
      <xdr:rowOff>68400</xdr:rowOff>
    </xdr:from>
    <xdr:to>
      <xdr:col>16</xdr:col>
      <xdr:colOff>279000</xdr:colOff>
      <xdr:row>8</xdr:row>
      <xdr:rowOff>159120</xdr:rowOff>
    </xdr:to>
    <xdr:sp>
      <xdr:nvSpPr>
        <xdr:cNvPr id="373" name="Text Box 196"/>
        <xdr:cNvSpPr/>
      </xdr:nvSpPr>
      <xdr:spPr>
        <a:xfrm>
          <a:off x="7974000" y="1295280"/>
          <a:ext cx="375120" cy="266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R2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17</xdr:col>
      <xdr:colOff>288000</xdr:colOff>
      <xdr:row>4</xdr:row>
      <xdr:rowOff>89280</xdr:rowOff>
    </xdr:from>
    <xdr:to>
      <xdr:col>17</xdr:col>
      <xdr:colOff>471240</xdr:colOff>
      <xdr:row>12</xdr:row>
      <xdr:rowOff>87120</xdr:rowOff>
    </xdr:to>
    <xdr:grpSp>
      <xdr:nvGrpSpPr>
        <xdr:cNvPr id="374" name="Group 197"/>
        <xdr:cNvGrpSpPr/>
      </xdr:nvGrpSpPr>
      <xdr:grpSpPr>
        <a:xfrm>
          <a:off x="9021960" y="790200"/>
          <a:ext cx="183240" cy="1400040"/>
          <a:chOff x="9021960" y="790200"/>
          <a:chExt cx="183240" cy="1400040"/>
        </a:xfrm>
      </xdr:grpSpPr>
      <xdr:sp>
        <xdr:nvSpPr>
          <xdr:cNvPr id="375" name="Line 198"/>
          <xdr:cNvSpPr/>
        </xdr:nvSpPr>
        <xdr:spPr>
          <a:xfrm flipH="1" flipV="1">
            <a:off x="9112320" y="1283760"/>
            <a:ext cx="84240" cy="252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76" name="Line 199"/>
          <xdr:cNvSpPr/>
        </xdr:nvSpPr>
        <xdr:spPr>
          <a:xfrm flipH="1">
            <a:off x="9021960" y="1310040"/>
            <a:ext cx="174240" cy="514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77" name="Line 200"/>
          <xdr:cNvSpPr/>
        </xdr:nvSpPr>
        <xdr:spPr>
          <a:xfrm flipH="1" flipV="1">
            <a:off x="9021960" y="1364400"/>
            <a:ext cx="174240" cy="468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78" name="Line 201"/>
          <xdr:cNvSpPr/>
        </xdr:nvSpPr>
        <xdr:spPr>
          <a:xfrm flipH="1">
            <a:off x="9030960" y="1412640"/>
            <a:ext cx="174240" cy="576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79" name="Line 202"/>
          <xdr:cNvSpPr/>
        </xdr:nvSpPr>
        <xdr:spPr>
          <a:xfrm flipH="1" flipV="1">
            <a:off x="9021960" y="1471320"/>
            <a:ext cx="174240" cy="468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80" name="Line 203"/>
          <xdr:cNvSpPr/>
        </xdr:nvSpPr>
        <xdr:spPr>
          <a:xfrm flipH="1">
            <a:off x="9021960" y="1520280"/>
            <a:ext cx="174240" cy="518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81" name="Line 204"/>
          <xdr:cNvSpPr/>
        </xdr:nvSpPr>
        <xdr:spPr>
          <a:xfrm flipH="1" flipV="1">
            <a:off x="9021960" y="1573200"/>
            <a:ext cx="89280" cy="302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82" name="Line 205"/>
          <xdr:cNvSpPr/>
        </xdr:nvSpPr>
        <xdr:spPr>
          <a:xfrm flipV="1">
            <a:off x="9112320" y="790200"/>
            <a:ext cx="360" cy="4924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83" name="Line 206"/>
          <xdr:cNvSpPr/>
        </xdr:nvSpPr>
        <xdr:spPr>
          <a:xfrm flipV="1">
            <a:off x="9112320" y="1606320"/>
            <a:ext cx="360" cy="5839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oneCell">
    <xdr:from>
      <xdr:col>26</xdr:col>
      <xdr:colOff>261000</xdr:colOff>
      <xdr:row>12</xdr:row>
      <xdr:rowOff>87480</xdr:rowOff>
    </xdr:from>
    <xdr:to>
      <xdr:col>26</xdr:col>
      <xdr:colOff>339480</xdr:colOff>
      <xdr:row>12</xdr:row>
      <xdr:rowOff>172800</xdr:rowOff>
    </xdr:to>
    <xdr:sp>
      <xdr:nvSpPr>
        <xdr:cNvPr id="384" name="Oval 208"/>
        <xdr:cNvSpPr/>
      </xdr:nvSpPr>
      <xdr:spPr>
        <a:xfrm>
          <a:off x="14748480" y="2190600"/>
          <a:ext cx="7848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24</xdr:col>
      <xdr:colOff>407520</xdr:colOff>
      <xdr:row>4</xdr:row>
      <xdr:rowOff>13680</xdr:rowOff>
    </xdr:from>
    <xdr:to>
      <xdr:col>24</xdr:col>
      <xdr:colOff>512280</xdr:colOff>
      <xdr:row>4</xdr:row>
      <xdr:rowOff>117720</xdr:rowOff>
    </xdr:to>
    <xdr:sp>
      <xdr:nvSpPr>
        <xdr:cNvPr id="385" name="Oval 209"/>
        <xdr:cNvSpPr/>
      </xdr:nvSpPr>
      <xdr:spPr>
        <a:xfrm flipH="1">
          <a:off x="13637880" y="714600"/>
          <a:ext cx="104760" cy="10404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24</xdr:col>
      <xdr:colOff>398880</xdr:colOff>
      <xdr:row>12</xdr:row>
      <xdr:rowOff>68760</xdr:rowOff>
    </xdr:from>
    <xdr:to>
      <xdr:col>24</xdr:col>
      <xdr:colOff>504000</xdr:colOff>
      <xdr:row>12</xdr:row>
      <xdr:rowOff>172800</xdr:rowOff>
    </xdr:to>
    <xdr:sp>
      <xdr:nvSpPr>
        <xdr:cNvPr id="386" name="Oval 210"/>
        <xdr:cNvSpPr/>
      </xdr:nvSpPr>
      <xdr:spPr>
        <a:xfrm flipH="1">
          <a:off x="13629240" y="2171880"/>
          <a:ext cx="105120" cy="10404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384120</xdr:colOff>
      <xdr:row>4</xdr:row>
      <xdr:rowOff>70560</xdr:rowOff>
    </xdr:from>
    <xdr:to>
      <xdr:col>27</xdr:col>
      <xdr:colOff>402480</xdr:colOff>
      <xdr:row>4</xdr:row>
      <xdr:rowOff>174960</xdr:rowOff>
    </xdr:to>
    <xdr:sp>
      <xdr:nvSpPr>
        <xdr:cNvPr id="387" name="Line 212"/>
        <xdr:cNvSpPr/>
      </xdr:nvSpPr>
      <xdr:spPr>
        <a:xfrm flipV="1">
          <a:off x="15500160" y="771480"/>
          <a:ext cx="1836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331560</xdr:colOff>
      <xdr:row>3</xdr:row>
      <xdr:rowOff>141120</xdr:rowOff>
    </xdr:from>
    <xdr:to>
      <xdr:col>27</xdr:col>
      <xdr:colOff>384480</xdr:colOff>
      <xdr:row>4</xdr:row>
      <xdr:rowOff>174960</xdr:rowOff>
    </xdr:to>
    <xdr:sp>
      <xdr:nvSpPr>
        <xdr:cNvPr id="388" name="Line 213"/>
        <xdr:cNvSpPr/>
      </xdr:nvSpPr>
      <xdr:spPr>
        <a:xfrm flipH="1" flipV="1">
          <a:off x="15447600" y="667080"/>
          <a:ext cx="5292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288360</xdr:colOff>
      <xdr:row>3</xdr:row>
      <xdr:rowOff>141120</xdr:rowOff>
    </xdr:from>
    <xdr:to>
      <xdr:col>27</xdr:col>
      <xdr:colOff>332280</xdr:colOff>
      <xdr:row>4</xdr:row>
      <xdr:rowOff>174960</xdr:rowOff>
    </xdr:to>
    <xdr:sp>
      <xdr:nvSpPr>
        <xdr:cNvPr id="389" name="Line 214"/>
        <xdr:cNvSpPr/>
      </xdr:nvSpPr>
      <xdr:spPr>
        <a:xfrm flipV="1">
          <a:off x="15404400" y="667080"/>
          <a:ext cx="4392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235800</xdr:colOff>
      <xdr:row>3</xdr:row>
      <xdr:rowOff>141120</xdr:rowOff>
    </xdr:from>
    <xdr:to>
      <xdr:col>27</xdr:col>
      <xdr:colOff>289080</xdr:colOff>
      <xdr:row>4</xdr:row>
      <xdr:rowOff>174960</xdr:rowOff>
    </xdr:to>
    <xdr:sp>
      <xdr:nvSpPr>
        <xdr:cNvPr id="390" name="Line 215"/>
        <xdr:cNvSpPr/>
      </xdr:nvSpPr>
      <xdr:spPr>
        <a:xfrm flipH="1" flipV="1">
          <a:off x="15351840" y="667080"/>
          <a:ext cx="5328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191880</xdr:colOff>
      <xdr:row>3</xdr:row>
      <xdr:rowOff>141120</xdr:rowOff>
    </xdr:from>
    <xdr:to>
      <xdr:col>27</xdr:col>
      <xdr:colOff>236520</xdr:colOff>
      <xdr:row>4</xdr:row>
      <xdr:rowOff>174960</xdr:rowOff>
    </xdr:to>
    <xdr:sp>
      <xdr:nvSpPr>
        <xdr:cNvPr id="391" name="Line 216"/>
        <xdr:cNvSpPr/>
      </xdr:nvSpPr>
      <xdr:spPr>
        <a:xfrm flipV="1">
          <a:off x="15307920" y="667080"/>
          <a:ext cx="4464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147960</xdr:colOff>
      <xdr:row>3</xdr:row>
      <xdr:rowOff>141120</xdr:rowOff>
    </xdr:from>
    <xdr:to>
      <xdr:col>27</xdr:col>
      <xdr:colOff>200880</xdr:colOff>
      <xdr:row>4</xdr:row>
      <xdr:rowOff>174960</xdr:rowOff>
    </xdr:to>
    <xdr:sp>
      <xdr:nvSpPr>
        <xdr:cNvPr id="392" name="Line 217"/>
        <xdr:cNvSpPr/>
      </xdr:nvSpPr>
      <xdr:spPr>
        <a:xfrm flipH="1" flipV="1">
          <a:off x="15264000" y="667080"/>
          <a:ext cx="52920" cy="20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131400</xdr:colOff>
      <xdr:row>3</xdr:row>
      <xdr:rowOff>141120</xdr:rowOff>
    </xdr:from>
    <xdr:to>
      <xdr:col>27</xdr:col>
      <xdr:colOff>149040</xdr:colOff>
      <xdr:row>4</xdr:row>
      <xdr:rowOff>70560</xdr:rowOff>
    </xdr:to>
    <xdr:sp>
      <xdr:nvSpPr>
        <xdr:cNvPr id="393" name="Line 218"/>
        <xdr:cNvSpPr/>
      </xdr:nvSpPr>
      <xdr:spPr>
        <a:xfrm flipV="1">
          <a:off x="15247440" y="667080"/>
          <a:ext cx="1764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410040</xdr:colOff>
      <xdr:row>4</xdr:row>
      <xdr:rowOff>70560</xdr:rowOff>
    </xdr:from>
    <xdr:to>
      <xdr:col>27</xdr:col>
      <xdr:colOff>533160</xdr:colOff>
      <xdr:row>4</xdr:row>
      <xdr:rowOff>70560</xdr:rowOff>
    </xdr:to>
    <xdr:sp>
      <xdr:nvSpPr>
        <xdr:cNvPr id="394" name="Line 219"/>
        <xdr:cNvSpPr/>
      </xdr:nvSpPr>
      <xdr:spPr>
        <a:xfrm>
          <a:off x="15526080" y="771480"/>
          <a:ext cx="1231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9000</xdr:colOff>
      <xdr:row>4</xdr:row>
      <xdr:rowOff>70560</xdr:rowOff>
    </xdr:from>
    <xdr:to>
      <xdr:col>27</xdr:col>
      <xdr:colOff>131760</xdr:colOff>
      <xdr:row>4</xdr:row>
      <xdr:rowOff>70560</xdr:rowOff>
    </xdr:to>
    <xdr:sp>
      <xdr:nvSpPr>
        <xdr:cNvPr id="395" name="Line 220"/>
        <xdr:cNvSpPr/>
      </xdr:nvSpPr>
      <xdr:spPr>
        <a:xfrm>
          <a:off x="15125040" y="771480"/>
          <a:ext cx="1227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26</xdr:col>
      <xdr:colOff>304200</xdr:colOff>
      <xdr:row>7</xdr:row>
      <xdr:rowOff>59040</xdr:rowOff>
    </xdr:from>
    <xdr:to>
      <xdr:col>26</xdr:col>
      <xdr:colOff>391680</xdr:colOff>
      <xdr:row>7</xdr:row>
      <xdr:rowOff>87840</xdr:rowOff>
    </xdr:to>
    <xdr:sp>
      <xdr:nvSpPr>
        <xdr:cNvPr id="396" name="Line 222"/>
        <xdr:cNvSpPr/>
      </xdr:nvSpPr>
      <xdr:spPr>
        <a:xfrm flipH="1" flipV="1">
          <a:off x="14791680" y="1285920"/>
          <a:ext cx="87480" cy="2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26</xdr:col>
      <xdr:colOff>208440</xdr:colOff>
      <xdr:row>7</xdr:row>
      <xdr:rowOff>87840</xdr:rowOff>
    </xdr:from>
    <xdr:to>
      <xdr:col>26</xdr:col>
      <xdr:colOff>392040</xdr:colOff>
      <xdr:row>7</xdr:row>
      <xdr:rowOff>144720</xdr:rowOff>
    </xdr:to>
    <xdr:sp>
      <xdr:nvSpPr>
        <xdr:cNvPr id="397" name="Line 223"/>
        <xdr:cNvSpPr/>
      </xdr:nvSpPr>
      <xdr:spPr>
        <a:xfrm flipH="1">
          <a:off x="14695920" y="1314720"/>
          <a:ext cx="183600" cy="56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26</xdr:col>
      <xdr:colOff>208440</xdr:colOff>
      <xdr:row>7</xdr:row>
      <xdr:rowOff>144720</xdr:rowOff>
    </xdr:from>
    <xdr:to>
      <xdr:col>26</xdr:col>
      <xdr:colOff>392040</xdr:colOff>
      <xdr:row>8</xdr:row>
      <xdr:rowOff>16920</xdr:rowOff>
    </xdr:to>
    <xdr:sp>
      <xdr:nvSpPr>
        <xdr:cNvPr id="398" name="Line 224"/>
        <xdr:cNvSpPr/>
      </xdr:nvSpPr>
      <xdr:spPr>
        <a:xfrm flipH="1" flipV="1">
          <a:off x="14695920" y="1371600"/>
          <a:ext cx="183600" cy="47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26</xdr:col>
      <xdr:colOff>217440</xdr:colOff>
      <xdr:row>8</xdr:row>
      <xdr:rowOff>16920</xdr:rowOff>
    </xdr:from>
    <xdr:to>
      <xdr:col>26</xdr:col>
      <xdr:colOff>400680</xdr:colOff>
      <xdr:row>8</xdr:row>
      <xdr:rowOff>73800</xdr:rowOff>
    </xdr:to>
    <xdr:sp>
      <xdr:nvSpPr>
        <xdr:cNvPr id="399" name="Line 225"/>
        <xdr:cNvSpPr/>
      </xdr:nvSpPr>
      <xdr:spPr>
        <a:xfrm flipH="1">
          <a:off x="14704920" y="1419120"/>
          <a:ext cx="183240" cy="56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26</xdr:col>
      <xdr:colOff>208440</xdr:colOff>
      <xdr:row>8</xdr:row>
      <xdr:rowOff>73800</xdr:rowOff>
    </xdr:from>
    <xdr:to>
      <xdr:col>26</xdr:col>
      <xdr:colOff>392040</xdr:colOff>
      <xdr:row>8</xdr:row>
      <xdr:rowOff>121320</xdr:rowOff>
    </xdr:to>
    <xdr:sp>
      <xdr:nvSpPr>
        <xdr:cNvPr id="400" name="Line 226"/>
        <xdr:cNvSpPr/>
      </xdr:nvSpPr>
      <xdr:spPr>
        <a:xfrm flipH="1" flipV="1">
          <a:off x="14695920" y="1476000"/>
          <a:ext cx="183600" cy="47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26</xdr:col>
      <xdr:colOff>208440</xdr:colOff>
      <xdr:row>8</xdr:row>
      <xdr:rowOff>122040</xdr:rowOff>
    </xdr:from>
    <xdr:to>
      <xdr:col>26</xdr:col>
      <xdr:colOff>392040</xdr:colOff>
      <xdr:row>9</xdr:row>
      <xdr:rowOff>3600</xdr:rowOff>
    </xdr:to>
    <xdr:sp>
      <xdr:nvSpPr>
        <xdr:cNvPr id="401" name="Line 227"/>
        <xdr:cNvSpPr/>
      </xdr:nvSpPr>
      <xdr:spPr>
        <a:xfrm flipH="1">
          <a:off x="14695920" y="1524240"/>
          <a:ext cx="183600" cy="56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26</xdr:col>
      <xdr:colOff>208080</xdr:colOff>
      <xdr:row>9</xdr:row>
      <xdr:rowOff>3600</xdr:rowOff>
    </xdr:from>
    <xdr:to>
      <xdr:col>26</xdr:col>
      <xdr:colOff>304200</xdr:colOff>
      <xdr:row>9</xdr:row>
      <xdr:rowOff>32400</xdr:rowOff>
    </xdr:to>
    <xdr:sp>
      <xdr:nvSpPr>
        <xdr:cNvPr id="402" name="Line 228"/>
        <xdr:cNvSpPr/>
      </xdr:nvSpPr>
      <xdr:spPr>
        <a:xfrm flipH="1" flipV="1">
          <a:off x="14695560" y="1581120"/>
          <a:ext cx="96120" cy="288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26</xdr:col>
      <xdr:colOff>304560</xdr:colOff>
      <xdr:row>6</xdr:row>
      <xdr:rowOff>101160</xdr:rowOff>
    </xdr:from>
    <xdr:to>
      <xdr:col>26</xdr:col>
      <xdr:colOff>305280</xdr:colOff>
      <xdr:row>7</xdr:row>
      <xdr:rowOff>59040</xdr:rowOff>
    </xdr:to>
    <xdr:sp>
      <xdr:nvSpPr>
        <xdr:cNvPr id="403" name="Line 229"/>
        <xdr:cNvSpPr/>
      </xdr:nvSpPr>
      <xdr:spPr>
        <a:xfrm flipH="1" flipV="1">
          <a:off x="14792040" y="1152720"/>
          <a:ext cx="720" cy="1332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26</xdr:col>
      <xdr:colOff>304560</xdr:colOff>
      <xdr:row>9</xdr:row>
      <xdr:rowOff>32400</xdr:rowOff>
    </xdr:from>
    <xdr:to>
      <xdr:col>26</xdr:col>
      <xdr:colOff>305280</xdr:colOff>
      <xdr:row>9</xdr:row>
      <xdr:rowOff>165600</xdr:rowOff>
    </xdr:to>
    <xdr:sp>
      <xdr:nvSpPr>
        <xdr:cNvPr id="404" name="Line 230"/>
        <xdr:cNvSpPr/>
      </xdr:nvSpPr>
      <xdr:spPr>
        <a:xfrm flipH="1" flipV="1">
          <a:off x="14792040" y="1609920"/>
          <a:ext cx="720" cy="1332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24</xdr:col>
      <xdr:colOff>530640</xdr:colOff>
      <xdr:row>4</xdr:row>
      <xdr:rowOff>70560</xdr:rowOff>
    </xdr:from>
    <xdr:to>
      <xdr:col>27</xdr:col>
      <xdr:colOff>44280</xdr:colOff>
      <xdr:row>4</xdr:row>
      <xdr:rowOff>70560</xdr:rowOff>
    </xdr:to>
    <xdr:sp>
      <xdr:nvSpPr>
        <xdr:cNvPr id="405" name="Line 231"/>
        <xdr:cNvSpPr/>
      </xdr:nvSpPr>
      <xdr:spPr>
        <a:xfrm>
          <a:off x="13761000" y="771480"/>
          <a:ext cx="13993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26</xdr:col>
      <xdr:colOff>304560</xdr:colOff>
      <xdr:row>4</xdr:row>
      <xdr:rowOff>61200</xdr:rowOff>
    </xdr:from>
    <xdr:to>
      <xdr:col>26</xdr:col>
      <xdr:colOff>305280</xdr:colOff>
      <xdr:row>6</xdr:row>
      <xdr:rowOff>129960</xdr:rowOff>
    </xdr:to>
    <xdr:sp>
      <xdr:nvSpPr>
        <xdr:cNvPr id="406" name="Line 232"/>
        <xdr:cNvSpPr/>
      </xdr:nvSpPr>
      <xdr:spPr>
        <a:xfrm>
          <a:off x="14792040" y="762120"/>
          <a:ext cx="720" cy="419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26</xdr:col>
      <xdr:colOff>304560</xdr:colOff>
      <xdr:row>9</xdr:row>
      <xdr:rowOff>155880</xdr:rowOff>
    </xdr:from>
    <xdr:to>
      <xdr:col>26</xdr:col>
      <xdr:colOff>305280</xdr:colOff>
      <xdr:row>12</xdr:row>
      <xdr:rowOff>125640</xdr:rowOff>
    </xdr:to>
    <xdr:sp>
      <xdr:nvSpPr>
        <xdr:cNvPr id="407" name="Line 233"/>
        <xdr:cNvSpPr/>
      </xdr:nvSpPr>
      <xdr:spPr>
        <a:xfrm>
          <a:off x="14792040" y="1733400"/>
          <a:ext cx="720" cy="4953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24</xdr:col>
      <xdr:colOff>504360</xdr:colOff>
      <xdr:row>12</xdr:row>
      <xdr:rowOff>125640</xdr:rowOff>
    </xdr:from>
    <xdr:to>
      <xdr:col>28</xdr:col>
      <xdr:colOff>341280</xdr:colOff>
      <xdr:row>12</xdr:row>
      <xdr:rowOff>125640</xdr:rowOff>
    </xdr:to>
    <xdr:sp>
      <xdr:nvSpPr>
        <xdr:cNvPr id="408" name="Line 234"/>
        <xdr:cNvSpPr/>
      </xdr:nvSpPr>
      <xdr:spPr>
        <a:xfrm>
          <a:off x="13734720" y="2228760"/>
          <a:ext cx="23691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28</xdr:col>
      <xdr:colOff>295560</xdr:colOff>
      <xdr:row>4</xdr:row>
      <xdr:rowOff>13680</xdr:rowOff>
    </xdr:from>
    <xdr:to>
      <xdr:col>28</xdr:col>
      <xdr:colOff>400680</xdr:colOff>
      <xdr:row>4</xdr:row>
      <xdr:rowOff>117720</xdr:rowOff>
    </xdr:to>
    <xdr:sp>
      <xdr:nvSpPr>
        <xdr:cNvPr id="409" name="Oval 235"/>
        <xdr:cNvSpPr/>
      </xdr:nvSpPr>
      <xdr:spPr>
        <a:xfrm flipH="1">
          <a:off x="16058160" y="714600"/>
          <a:ext cx="105120" cy="10404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28</xdr:col>
      <xdr:colOff>287640</xdr:colOff>
      <xdr:row>12</xdr:row>
      <xdr:rowOff>58680</xdr:rowOff>
    </xdr:from>
    <xdr:to>
      <xdr:col>28</xdr:col>
      <xdr:colOff>392400</xdr:colOff>
      <xdr:row>12</xdr:row>
      <xdr:rowOff>163440</xdr:rowOff>
    </xdr:to>
    <xdr:sp>
      <xdr:nvSpPr>
        <xdr:cNvPr id="410" name="Oval 236"/>
        <xdr:cNvSpPr/>
      </xdr:nvSpPr>
      <xdr:spPr>
        <a:xfrm flipH="1">
          <a:off x="16050240" y="2161800"/>
          <a:ext cx="104760" cy="10476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488880</xdr:colOff>
      <xdr:row>4</xdr:row>
      <xdr:rowOff>70560</xdr:rowOff>
    </xdr:from>
    <xdr:to>
      <xdr:col>28</xdr:col>
      <xdr:colOff>314640</xdr:colOff>
      <xdr:row>4</xdr:row>
      <xdr:rowOff>70560</xdr:rowOff>
    </xdr:to>
    <xdr:sp>
      <xdr:nvSpPr>
        <xdr:cNvPr id="411" name="Line 237"/>
        <xdr:cNvSpPr/>
      </xdr:nvSpPr>
      <xdr:spPr>
        <a:xfrm>
          <a:off x="15604920" y="771480"/>
          <a:ext cx="4723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28</xdr:col>
      <xdr:colOff>506520</xdr:colOff>
      <xdr:row>7</xdr:row>
      <xdr:rowOff>97200</xdr:rowOff>
    </xdr:from>
    <xdr:to>
      <xdr:col>29</xdr:col>
      <xdr:colOff>200880</xdr:colOff>
      <xdr:row>9</xdr:row>
      <xdr:rowOff>12600</xdr:rowOff>
    </xdr:to>
    <xdr:sp>
      <xdr:nvSpPr>
        <xdr:cNvPr id="412" name="Text Box 238"/>
        <xdr:cNvSpPr/>
      </xdr:nvSpPr>
      <xdr:spPr>
        <a:xfrm>
          <a:off x="16269120" y="1324080"/>
          <a:ext cx="340920" cy="266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Z5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24</xdr:col>
      <xdr:colOff>365040</xdr:colOff>
      <xdr:row>7</xdr:row>
      <xdr:rowOff>97200</xdr:rowOff>
    </xdr:from>
    <xdr:to>
      <xdr:col>25</xdr:col>
      <xdr:colOff>69840</xdr:colOff>
      <xdr:row>9</xdr:row>
      <xdr:rowOff>12600</xdr:rowOff>
    </xdr:to>
    <xdr:sp>
      <xdr:nvSpPr>
        <xdr:cNvPr id="413" name="Text Box 239"/>
        <xdr:cNvSpPr/>
      </xdr:nvSpPr>
      <xdr:spPr>
        <a:xfrm>
          <a:off x="13595400" y="1324080"/>
          <a:ext cx="333360" cy="266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Ri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27</xdr:col>
      <xdr:colOff>174600</xdr:colOff>
      <xdr:row>5</xdr:row>
      <xdr:rowOff>-360</xdr:rowOff>
    </xdr:from>
    <xdr:to>
      <xdr:col>27</xdr:col>
      <xdr:colOff>628560</xdr:colOff>
      <xdr:row>6</xdr:row>
      <xdr:rowOff>91440</xdr:rowOff>
    </xdr:to>
    <xdr:sp>
      <xdr:nvSpPr>
        <xdr:cNvPr id="414" name="Text Box 240"/>
        <xdr:cNvSpPr/>
      </xdr:nvSpPr>
      <xdr:spPr>
        <a:xfrm>
          <a:off x="15290640" y="875880"/>
          <a:ext cx="453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Z4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26</xdr:col>
      <xdr:colOff>252000</xdr:colOff>
      <xdr:row>0</xdr:row>
      <xdr:rowOff>47520</xdr:rowOff>
    </xdr:from>
    <xdr:to>
      <xdr:col>26</xdr:col>
      <xdr:colOff>617760</xdr:colOff>
      <xdr:row>1</xdr:row>
      <xdr:rowOff>138600</xdr:rowOff>
    </xdr:to>
    <xdr:sp>
      <xdr:nvSpPr>
        <xdr:cNvPr id="415" name="Text Box 241"/>
        <xdr:cNvSpPr/>
      </xdr:nvSpPr>
      <xdr:spPr>
        <a:xfrm>
          <a:off x="14739480" y="47520"/>
          <a:ext cx="36576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R1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26</xdr:col>
      <xdr:colOff>408600</xdr:colOff>
      <xdr:row>7</xdr:row>
      <xdr:rowOff>68400</xdr:rowOff>
    </xdr:from>
    <xdr:to>
      <xdr:col>27</xdr:col>
      <xdr:colOff>105120</xdr:colOff>
      <xdr:row>8</xdr:row>
      <xdr:rowOff>159120</xdr:rowOff>
    </xdr:to>
    <xdr:sp>
      <xdr:nvSpPr>
        <xdr:cNvPr id="416" name="Text Box 242"/>
        <xdr:cNvSpPr/>
      </xdr:nvSpPr>
      <xdr:spPr>
        <a:xfrm>
          <a:off x="14896080" y="1295280"/>
          <a:ext cx="325080" cy="266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4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R4</a:t>
          </a:r>
          <a:endParaRPr b="0" lang="en-US" sz="1400" strike="noStrike" u="none">
            <a:uFillTx/>
            <a:latin typeface="Noto Serif JP"/>
          </a:endParaRPr>
        </a:p>
        <a:p>
          <a:pPr>
            <a:lnSpc>
              <a:spcPct val="100000"/>
            </a:lnSpc>
          </a:pP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26</xdr:col>
      <xdr:colOff>261000</xdr:colOff>
      <xdr:row>4</xdr:row>
      <xdr:rowOff>32400</xdr:rowOff>
    </xdr:from>
    <xdr:to>
      <xdr:col>26</xdr:col>
      <xdr:colOff>339480</xdr:colOff>
      <xdr:row>4</xdr:row>
      <xdr:rowOff>117720</xdr:rowOff>
    </xdr:to>
    <xdr:sp>
      <xdr:nvSpPr>
        <xdr:cNvPr id="417" name="Oval 253"/>
        <xdr:cNvSpPr/>
      </xdr:nvSpPr>
      <xdr:spPr>
        <a:xfrm>
          <a:off x="14748480" y="733320"/>
          <a:ext cx="7848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104760</xdr:colOff>
      <xdr:row>5</xdr:row>
      <xdr:rowOff>171360</xdr:rowOff>
    </xdr:from>
    <xdr:to>
      <xdr:col>12</xdr:col>
      <xdr:colOff>488880</xdr:colOff>
      <xdr:row>9</xdr:row>
      <xdr:rowOff>3240</xdr:rowOff>
    </xdr:to>
    <xdr:sp>
      <xdr:nvSpPr>
        <xdr:cNvPr id="418" name="AutoShape 254"/>
        <xdr:cNvSpPr/>
      </xdr:nvSpPr>
      <xdr:spPr>
        <a:xfrm>
          <a:off x="5642640" y="1047600"/>
          <a:ext cx="384120" cy="533160"/>
        </a:xfrm>
        <a:prstGeom prst="rightArrow">
          <a:avLst>
            <a:gd name="adj1" fmla="val 50000"/>
            <a:gd name="adj2" fmla="val 25000"/>
          </a:avLst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23</xdr:col>
      <xdr:colOff>365040</xdr:colOff>
      <xdr:row>6</xdr:row>
      <xdr:rowOff>53640</xdr:rowOff>
    </xdr:from>
    <xdr:to>
      <xdr:col>24</xdr:col>
      <xdr:colOff>121680</xdr:colOff>
      <xdr:row>9</xdr:row>
      <xdr:rowOff>60120</xdr:rowOff>
    </xdr:to>
    <xdr:sp>
      <xdr:nvSpPr>
        <xdr:cNvPr id="419" name="AutoShape 255"/>
        <xdr:cNvSpPr/>
      </xdr:nvSpPr>
      <xdr:spPr>
        <a:xfrm>
          <a:off x="12966480" y="1105200"/>
          <a:ext cx="385560" cy="532440"/>
        </a:xfrm>
        <a:prstGeom prst="rightArrow">
          <a:avLst>
            <a:gd name="adj1" fmla="val 50000"/>
            <a:gd name="adj2" fmla="val 25000"/>
          </a:avLst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576000</xdr:colOff>
      <xdr:row>18</xdr:row>
      <xdr:rowOff>141120</xdr:rowOff>
    </xdr:from>
    <xdr:to>
      <xdr:col>12</xdr:col>
      <xdr:colOff>218880</xdr:colOff>
      <xdr:row>18</xdr:row>
      <xdr:rowOff>141120</xdr:rowOff>
    </xdr:to>
    <xdr:sp>
      <xdr:nvSpPr>
        <xdr:cNvPr id="420" name="Line 256"/>
        <xdr:cNvSpPr/>
      </xdr:nvSpPr>
      <xdr:spPr>
        <a:xfrm>
          <a:off x="4751280" y="3295800"/>
          <a:ext cx="1005480" cy="0"/>
        </a:xfrm>
        <a:prstGeom prst="line">
          <a:avLst/>
        </a:prstGeom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296640</xdr:colOff>
      <xdr:row>19</xdr:row>
      <xdr:rowOff>42120</xdr:rowOff>
    </xdr:from>
    <xdr:to>
      <xdr:col>10</xdr:col>
      <xdr:colOff>402120</xdr:colOff>
      <xdr:row>19</xdr:row>
      <xdr:rowOff>155520</xdr:rowOff>
    </xdr:to>
    <xdr:sp>
      <xdr:nvSpPr>
        <xdr:cNvPr id="421" name="Oval 257"/>
        <xdr:cNvSpPr/>
      </xdr:nvSpPr>
      <xdr:spPr>
        <a:xfrm>
          <a:off x="4471920" y="3372120"/>
          <a:ext cx="105480" cy="11340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401760</xdr:colOff>
      <xdr:row>19</xdr:row>
      <xdr:rowOff>99000</xdr:rowOff>
    </xdr:from>
    <xdr:to>
      <xdr:col>10</xdr:col>
      <xdr:colOff>646920</xdr:colOff>
      <xdr:row>19</xdr:row>
      <xdr:rowOff>99000</xdr:rowOff>
    </xdr:to>
    <xdr:sp>
      <xdr:nvSpPr>
        <xdr:cNvPr id="422" name="Line 258"/>
        <xdr:cNvSpPr/>
      </xdr:nvSpPr>
      <xdr:spPr>
        <a:xfrm>
          <a:off x="4577040" y="3429000"/>
          <a:ext cx="245160" cy="0"/>
        </a:xfrm>
        <a:prstGeom prst="line">
          <a:avLst/>
        </a:prstGeom>
        <a:ln w="1584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628200</xdr:colOff>
      <xdr:row>19</xdr:row>
      <xdr:rowOff>51480</xdr:rowOff>
    </xdr:from>
    <xdr:to>
      <xdr:col>11</xdr:col>
      <xdr:colOff>52920</xdr:colOff>
      <xdr:row>19</xdr:row>
      <xdr:rowOff>165600</xdr:rowOff>
    </xdr:to>
    <xdr:sp>
      <xdr:nvSpPr>
        <xdr:cNvPr id="423" name="Oval 260"/>
        <xdr:cNvSpPr/>
      </xdr:nvSpPr>
      <xdr:spPr>
        <a:xfrm>
          <a:off x="4803480" y="3381480"/>
          <a:ext cx="105840" cy="11412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156960</xdr:colOff>
      <xdr:row>19</xdr:row>
      <xdr:rowOff>99000</xdr:rowOff>
    </xdr:from>
    <xdr:to>
      <xdr:col>13</xdr:col>
      <xdr:colOff>720</xdr:colOff>
      <xdr:row>19</xdr:row>
      <xdr:rowOff>99000</xdr:rowOff>
    </xdr:to>
    <xdr:sp>
      <xdr:nvSpPr>
        <xdr:cNvPr id="424" name="Line 261"/>
        <xdr:cNvSpPr/>
      </xdr:nvSpPr>
      <xdr:spPr>
        <a:xfrm>
          <a:off x="5694840" y="3429000"/>
          <a:ext cx="44640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19</xdr:row>
      <xdr:rowOff>51480</xdr:rowOff>
    </xdr:from>
    <xdr:to>
      <xdr:col>13</xdr:col>
      <xdr:colOff>35640</xdr:colOff>
      <xdr:row>19</xdr:row>
      <xdr:rowOff>136800</xdr:rowOff>
    </xdr:to>
    <xdr:sp>
      <xdr:nvSpPr>
        <xdr:cNvPr id="425" name="Oval 262"/>
        <xdr:cNvSpPr/>
      </xdr:nvSpPr>
      <xdr:spPr>
        <a:xfrm>
          <a:off x="6096600" y="338148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628920</xdr:colOff>
      <xdr:row>20</xdr:row>
      <xdr:rowOff>161640</xdr:rowOff>
    </xdr:from>
    <xdr:to>
      <xdr:col>12</xdr:col>
      <xdr:colOff>592920</xdr:colOff>
      <xdr:row>22</xdr:row>
      <xdr:rowOff>20880</xdr:rowOff>
    </xdr:to>
    <xdr:grpSp>
      <xdr:nvGrpSpPr>
        <xdr:cNvPr id="426" name="Group 263"/>
        <xdr:cNvGrpSpPr/>
      </xdr:nvGrpSpPr>
      <xdr:grpSpPr>
        <a:xfrm>
          <a:off x="5362560" y="3108600"/>
          <a:ext cx="209520" cy="1326600"/>
          <a:chOff x="5362560" y="3108600"/>
          <a:chExt cx="209520" cy="1326600"/>
        </a:xfrm>
      </xdr:grpSpPr>
      <xdr:sp>
        <xdr:nvSpPr>
          <xdr:cNvPr id="427" name="Line 264"/>
          <xdr:cNvSpPr/>
        </xdr:nvSpPr>
        <xdr:spPr>
          <a:xfrm>
            <a:off x="5438160" y="31748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428" name="Line 265"/>
          <xdr:cNvSpPr/>
        </xdr:nvSpPr>
        <xdr:spPr>
          <a:xfrm flipH="1">
            <a:off x="5445000" y="31748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429" name="Line 266"/>
          <xdr:cNvSpPr/>
        </xdr:nvSpPr>
        <xdr:spPr>
          <a:xfrm>
            <a:off x="5454360" y="31748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430" name="Line 267"/>
          <xdr:cNvSpPr/>
        </xdr:nvSpPr>
        <xdr:spPr>
          <a:xfrm flipH="1">
            <a:off x="5459760" y="31748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431" name="Line 268"/>
          <xdr:cNvSpPr/>
        </xdr:nvSpPr>
        <xdr:spPr>
          <a:xfrm>
            <a:off x="5468400" y="31748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432" name="Group 269"/>
          <xdr:cNvGrpSpPr/>
        </xdr:nvGrpSpPr>
        <xdr:grpSpPr>
          <a:xfrm>
            <a:off x="5362560" y="3108600"/>
            <a:ext cx="209520" cy="1223640"/>
            <a:chOff x="5362560" y="3108600"/>
            <a:chExt cx="209520" cy="1223640"/>
          </a:xfrm>
        </xdr:grpSpPr>
        <xdr:sp>
          <xdr:nvSpPr>
            <xdr:cNvPr id="433" name="Line 270"/>
            <xdr:cNvSpPr/>
          </xdr:nvSpPr>
          <xdr:spPr>
            <a:xfrm>
              <a:off x="5370840" y="37418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434" name="Line 271"/>
            <xdr:cNvSpPr/>
          </xdr:nvSpPr>
          <xdr:spPr>
            <a:xfrm flipH="1">
              <a:off x="5433840" y="3108600"/>
              <a:ext cx="360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435" name="Line 272"/>
            <xdr:cNvSpPr/>
          </xdr:nvSpPr>
          <xdr:spPr>
            <a:xfrm flipH="1">
              <a:off x="5475240" y="3741840"/>
              <a:ext cx="3600" cy="590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436" name="Line 273"/>
            <xdr:cNvSpPr/>
          </xdr:nvSpPr>
          <xdr:spPr>
            <a:xfrm flipH="1">
              <a:off x="5415840" y="3741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437" name="Line 274"/>
            <xdr:cNvSpPr/>
          </xdr:nvSpPr>
          <xdr:spPr>
            <a:xfrm flipH="1">
              <a:off x="5478840" y="3741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438" name="Oval 275"/>
            <xdr:cNvSpPr/>
          </xdr:nvSpPr>
          <xdr:spPr>
            <a:xfrm>
              <a:off x="5362560" y="3389760"/>
              <a:ext cx="15480" cy="6516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439" name="Line 276"/>
            <xdr:cNvSpPr/>
          </xdr:nvSpPr>
          <xdr:spPr>
            <a:xfrm>
              <a:off x="5492880" y="37418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12</xdr:col>
      <xdr:colOff>558720</xdr:colOff>
      <xdr:row>21</xdr:row>
      <xdr:rowOff>43560</xdr:rowOff>
    </xdr:from>
    <xdr:to>
      <xdr:col>13</xdr:col>
      <xdr:colOff>35640</xdr:colOff>
      <xdr:row>21</xdr:row>
      <xdr:rowOff>129240</xdr:rowOff>
    </xdr:to>
    <xdr:sp>
      <xdr:nvSpPr>
        <xdr:cNvPr id="440" name="Oval 277"/>
        <xdr:cNvSpPr/>
      </xdr:nvSpPr>
      <xdr:spPr>
        <a:xfrm>
          <a:off x="6096600" y="3724200"/>
          <a:ext cx="7956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23</xdr:row>
      <xdr:rowOff>36360</xdr:rowOff>
    </xdr:from>
    <xdr:to>
      <xdr:col>13</xdr:col>
      <xdr:colOff>35640</xdr:colOff>
      <xdr:row>23</xdr:row>
      <xdr:rowOff>121680</xdr:rowOff>
    </xdr:to>
    <xdr:sp>
      <xdr:nvSpPr>
        <xdr:cNvPr id="441" name="Oval 278"/>
        <xdr:cNvSpPr/>
      </xdr:nvSpPr>
      <xdr:spPr>
        <a:xfrm>
          <a:off x="6096600" y="406728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25</xdr:row>
      <xdr:rowOff>28440</xdr:rowOff>
    </xdr:from>
    <xdr:to>
      <xdr:col>13</xdr:col>
      <xdr:colOff>35640</xdr:colOff>
      <xdr:row>25</xdr:row>
      <xdr:rowOff>114120</xdr:rowOff>
    </xdr:to>
    <xdr:sp>
      <xdr:nvSpPr>
        <xdr:cNvPr id="442" name="Oval 279"/>
        <xdr:cNvSpPr/>
      </xdr:nvSpPr>
      <xdr:spPr>
        <a:xfrm>
          <a:off x="6096600" y="4410000"/>
          <a:ext cx="7956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27</xdr:row>
      <xdr:rowOff>20880</xdr:rowOff>
    </xdr:from>
    <xdr:to>
      <xdr:col>13</xdr:col>
      <xdr:colOff>35640</xdr:colOff>
      <xdr:row>27</xdr:row>
      <xdr:rowOff>106200</xdr:rowOff>
    </xdr:to>
    <xdr:sp>
      <xdr:nvSpPr>
        <xdr:cNvPr id="443" name="Oval 280"/>
        <xdr:cNvSpPr/>
      </xdr:nvSpPr>
      <xdr:spPr>
        <a:xfrm>
          <a:off x="6096600" y="475308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29</xdr:row>
      <xdr:rowOff>13320</xdr:rowOff>
    </xdr:from>
    <xdr:to>
      <xdr:col>13</xdr:col>
      <xdr:colOff>35640</xdr:colOff>
      <xdr:row>29</xdr:row>
      <xdr:rowOff>99000</xdr:rowOff>
    </xdr:to>
    <xdr:sp>
      <xdr:nvSpPr>
        <xdr:cNvPr id="444" name="Oval 281"/>
        <xdr:cNvSpPr/>
      </xdr:nvSpPr>
      <xdr:spPr>
        <a:xfrm>
          <a:off x="6096600" y="5095800"/>
          <a:ext cx="7956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31</xdr:row>
      <xdr:rowOff>5760</xdr:rowOff>
    </xdr:from>
    <xdr:to>
      <xdr:col>13</xdr:col>
      <xdr:colOff>35640</xdr:colOff>
      <xdr:row>31</xdr:row>
      <xdr:rowOff>91080</xdr:rowOff>
    </xdr:to>
    <xdr:sp>
      <xdr:nvSpPr>
        <xdr:cNvPr id="445" name="Oval 282"/>
        <xdr:cNvSpPr/>
      </xdr:nvSpPr>
      <xdr:spPr>
        <a:xfrm>
          <a:off x="6096600" y="543888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33</xdr:row>
      <xdr:rowOff>7200</xdr:rowOff>
    </xdr:from>
    <xdr:to>
      <xdr:col>13</xdr:col>
      <xdr:colOff>35640</xdr:colOff>
      <xdr:row>33</xdr:row>
      <xdr:rowOff>92880</xdr:rowOff>
    </xdr:to>
    <xdr:sp>
      <xdr:nvSpPr>
        <xdr:cNvPr id="446" name="Oval 283"/>
        <xdr:cNvSpPr/>
      </xdr:nvSpPr>
      <xdr:spPr>
        <a:xfrm>
          <a:off x="6096600" y="5790960"/>
          <a:ext cx="7956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35</xdr:row>
      <xdr:rowOff>0</xdr:rowOff>
    </xdr:from>
    <xdr:to>
      <xdr:col>13</xdr:col>
      <xdr:colOff>35640</xdr:colOff>
      <xdr:row>35</xdr:row>
      <xdr:rowOff>85320</xdr:rowOff>
    </xdr:to>
    <xdr:sp>
      <xdr:nvSpPr>
        <xdr:cNvPr id="447" name="Oval 284"/>
        <xdr:cNvSpPr/>
      </xdr:nvSpPr>
      <xdr:spPr>
        <a:xfrm>
          <a:off x="6096600" y="61340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36</xdr:row>
      <xdr:rowOff>158040</xdr:rowOff>
    </xdr:from>
    <xdr:to>
      <xdr:col>13</xdr:col>
      <xdr:colOff>35640</xdr:colOff>
      <xdr:row>37</xdr:row>
      <xdr:rowOff>68400</xdr:rowOff>
    </xdr:to>
    <xdr:sp>
      <xdr:nvSpPr>
        <xdr:cNvPr id="448" name="Oval 285"/>
        <xdr:cNvSpPr/>
      </xdr:nvSpPr>
      <xdr:spPr>
        <a:xfrm>
          <a:off x="6096600" y="6467400"/>
          <a:ext cx="7956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38</xdr:row>
      <xdr:rowOff>150480</xdr:rowOff>
    </xdr:from>
    <xdr:to>
      <xdr:col>13</xdr:col>
      <xdr:colOff>35640</xdr:colOff>
      <xdr:row>39</xdr:row>
      <xdr:rowOff>60480</xdr:rowOff>
    </xdr:to>
    <xdr:sp>
      <xdr:nvSpPr>
        <xdr:cNvPr id="449" name="Oval 286"/>
        <xdr:cNvSpPr/>
      </xdr:nvSpPr>
      <xdr:spPr>
        <a:xfrm>
          <a:off x="6096600" y="681048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40</xdr:row>
      <xdr:rowOff>142920</xdr:rowOff>
    </xdr:from>
    <xdr:to>
      <xdr:col>13</xdr:col>
      <xdr:colOff>35640</xdr:colOff>
      <xdr:row>41</xdr:row>
      <xdr:rowOff>53280</xdr:rowOff>
    </xdr:to>
    <xdr:sp>
      <xdr:nvSpPr>
        <xdr:cNvPr id="450" name="Oval 287"/>
        <xdr:cNvSpPr/>
      </xdr:nvSpPr>
      <xdr:spPr>
        <a:xfrm>
          <a:off x="6096600" y="7153200"/>
          <a:ext cx="7956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42</xdr:row>
      <xdr:rowOff>135360</xdr:rowOff>
    </xdr:from>
    <xdr:to>
      <xdr:col>13</xdr:col>
      <xdr:colOff>35640</xdr:colOff>
      <xdr:row>43</xdr:row>
      <xdr:rowOff>45360</xdr:rowOff>
    </xdr:to>
    <xdr:sp>
      <xdr:nvSpPr>
        <xdr:cNvPr id="451" name="Oval 288"/>
        <xdr:cNvSpPr/>
      </xdr:nvSpPr>
      <xdr:spPr>
        <a:xfrm>
          <a:off x="6096600" y="749628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44</xdr:row>
      <xdr:rowOff>127440</xdr:rowOff>
    </xdr:from>
    <xdr:to>
      <xdr:col>13</xdr:col>
      <xdr:colOff>35640</xdr:colOff>
      <xdr:row>45</xdr:row>
      <xdr:rowOff>37800</xdr:rowOff>
    </xdr:to>
    <xdr:sp>
      <xdr:nvSpPr>
        <xdr:cNvPr id="452" name="Oval 289"/>
        <xdr:cNvSpPr/>
      </xdr:nvSpPr>
      <xdr:spPr>
        <a:xfrm>
          <a:off x="6096600" y="7839000"/>
          <a:ext cx="7956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46</xdr:row>
      <xdr:rowOff>120240</xdr:rowOff>
    </xdr:from>
    <xdr:to>
      <xdr:col>13</xdr:col>
      <xdr:colOff>35640</xdr:colOff>
      <xdr:row>47</xdr:row>
      <xdr:rowOff>30240</xdr:rowOff>
    </xdr:to>
    <xdr:sp>
      <xdr:nvSpPr>
        <xdr:cNvPr id="453" name="Oval 290"/>
        <xdr:cNvSpPr/>
      </xdr:nvSpPr>
      <xdr:spPr>
        <a:xfrm>
          <a:off x="6096600" y="818208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48</xdr:row>
      <xdr:rowOff>112320</xdr:rowOff>
    </xdr:from>
    <xdr:to>
      <xdr:col>13</xdr:col>
      <xdr:colOff>35640</xdr:colOff>
      <xdr:row>49</xdr:row>
      <xdr:rowOff>22680</xdr:rowOff>
    </xdr:to>
    <xdr:sp>
      <xdr:nvSpPr>
        <xdr:cNvPr id="454" name="Oval 291"/>
        <xdr:cNvSpPr/>
      </xdr:nvSpPr>
      <xdr:spPr>
        <a:xfrm>
          <a:off x="6096600" y="8524800"/>
          <a:ext cx="7956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50</xdr:row>
      <xdr:rowOff>104760</xdr:rowOff>
    </xdr:from>
    <xdr:to>
      <xdr:col>13</xdr:col>
      <xdr:colOff>35640</xdr:colOff>
      <xdr:row>51</xdr:row>
      <xdr:rowOff>14760</xdr:rowOff>
    </xdr:to>
    <xdr:sp>
      <xdr:nvSpPr>
        <xdr:cNvPr id="455" name="Oval 292"/>
        <xdr:cNvSpPr/>
      </xdr:nvSpPr>
      <xdr:spPr>
        <a:xfrm>
          <a:off x="6096600" y="886788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52</xdr:row>
      <xdr:rowOff>87840</xdr:rowOff>
    </xdr:from>
    <xdr:to>
      <xdr:col>13</xdr:col>
      <xdr:colOff>35640</xdr:colOff>
      <xdr:row>52</xdr:row>
      <xdr:rowOff>173160</xdr:rowOff>
    </xdr:to>
    <xdr:sp>
      <xdr:nvSpPr>
        <xdr:cNvPr id="456" name="Oval 293"/>
        <xdr:cNvSpPr/>
      </xdr:nvSpPr>
      <xdr:spPr>
        <a:xfrm>
          <a:off x="6096600" y="92012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54</xdr:row>
      <xdr:rowOff>89640</xdr:rowOff>
    </xdr:from>
    <xdr:to>
      <xdr:col>13</xdr:col>
      <xdr:colOff>35640</xdr:colOff>
      <xdr:row>54</xdr:row>
      <xdr:rowOff>174960</xdr:rowOff>
    </xdr:to>
    <xdr:sp>
      <xdr:nvSpPr>
        <xdr:cNvPr id="457" name="Oval 294"/>
        <xdr:cNvSpPr/>
      </xdr:nvSpPr>
      <xdr:spPr>
        <a:xfrm>
          <a:off x="6096600" y="955368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56</xdr:row>
      <xdr:rowOff>72360</xdr:rowOff>
    </xdr:from>
    <xdr:to>
      <xdr:col>13</xdr:col>
      <xdr:colOff>35640</xdr:colOff>
      <xdr:row>56</xdr:row>
      <xdr:rowOff>157680</xdr:rowOff>
    </xdr:to>
    <xdr:sp>
      <xdr:nvSpPr>
        <xdr:cNvPr id="458" name="Oval 295"/>
        <xdr:cNvSpPr/>
      </xdr:nvSpPr>
      <xdr:spPr>
        <a:xfrm>
          <a:off x="6096600" y="98870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567360</xdr:colOff>
      <xdr:row>58</xdr:row>
      <xdr:rowOff>65160</xdr:rowOff>
    </xdr:from>
    <xdr:to>
      <xdr:col>13</xdr:col>
      <xdr:colOff>43920</xdr:colOff>
      <xdr:row>58</xdr:row>
      <xdr:rowOff>150480</xdr:rowOff>
    </xdr:to>
    <xdr:sp>
      <xdr:nvSpPr>
        <xdr:cNvPr id="459" name="Oval 296"/>
        <xdr:cNvSpPr/>
      </xdr:nvSpPr>
      <xdr:spPr>
        <a:xfrm>
          <a:off x="6105240" y="10230120"/>
          <a:ext cx="7920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15</xdr:row>
      <xdr:rowOff>28440</xdr:rowOff>
    </xdr:from>
    <xdr:to>
      <xdr:col>18</xdr:col>
      <xdr:colOff>314640</xdr:colOff>
      <xdr:row>19</xdr:row>
      <xdr:rowOff>98640</xdr:rowOff>
    </xdr:to>
    <xdr:sp>
      <xdr:nvSpPr>
        <xdr:cNvPr id="460" name="Freeform 297"/>
        <xdr:cNvSpPr/>
      </xdr:nvSpPr>
      <xdr:spPr>
        <a:xfrm>
          <a:off x="6096600" y="2657520"/>
          <a:ext cx="3589200" cy="771120"/>
        </a:xfrm>
        <a:custGeom>
          <a:avLst/>
          <a:gdLst>
            <a:gd name="textAreaLeft" fmla="*/ 0 w 3589200"/>
            <a:gd name="textAreaRight" fmla="*/ 3589560 w 3589200"/>
            <a:gd name="textAreaTop" fmla="*/ 0 h 771120"/>
            <a:gd name="textAreaBottom" fmla="*/ 771480 h 771120"/>
          </a:gdLst>
          <a:ahLst/>
          <a:rect l="textAreaLeft" t="textAreaTop" r="textAreaRight" b="textAreaBottom"/>
          <a:pathLst>
            <a:path w="410" h="81">
              <a:moveTo>
                <a:pt x="0" y="81"/>
              </a:moveTo>
              <a:lnTo>
                <a:pt x="45" y="81"/>
              </a:lnTo>
              <a:lnTo>
                <a:pt x="45" y="0"/>
              </a:lnTo>
              <a:lnTo>
                <a:pt x="410" y="0"/>
              </a:lnTo>
              <a:lnTo>
                <a:pt x="410" y="45"/>
              </a:lnTo>
            </a:path>
          </a:pathLst>
        </a:custGeom>
        <a:noFill/>
        <a:ln w="158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62</xdr:row>
      <xdr:rowOff>49680</xdr:rowOff>
    </xdr:from>
    <xdr:to>
      <xdr:col>13</xdr:col>
      <xdr:colOff>35640</xdr:colOff>
      <xdr:row>62</xdr:row>
      <xdr:rowOff>135000</xdr:rowOff>
    </xdr:to>
    <xdr:sp>
      <xdr:nvSpPr>
        <xdr:cNvPr id="461" name="Oval 298"/>
        <xdr:cNvSpPr/>
      </xdr:nvSpPr>
      <xdr:spPr>
        <a:xfrm>
          <a:off x="6096600" y="1091592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64</xdr:row>
      <xdr:rowOff>42120</xdr:rowOff>
    </xdr:from>
    <xdr:to>
      <xdr:col>13</xdr:col>
      <xdr:colOff>35640</xdr:colOff>
      <xdr:row>64</xdr:row>
      <xdr:rowOff>127440</xdr:rowOff>
    </xdr:to>
    <xdr:sp>
      <xdr:nvSpPr>
        <xdr:cNvPr id="462" name="Oval 299"/>
        <xdr:cNvSpPr/>
      </xdr:nvSpPr>
      <xdr:spPr>
        <a:xfrm>
          <a:off x="6096600" y="112586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66</xdr:row>
      <xdr:rowOff>34560</xdr:rowOff>
    </xdr:from>
    <xdr:to>
      <xdr:col>13</xdr:col>
      <xdr:colOff>35640</xdr:colOff>
      <xdr:row>66</xdr:row>
      <xdr:rowOff>119880</xdr:rowOff>
    </xdr:to>
    <xdr:sp>
      <xdr:nvSpPr>
        <xdr:cNvPr id="463" name="Oval 300"/>
        <xdr:cNvSpPr/>
      </xdr:nvSpPr>
      <xdr:spPr>
        <a:xfrm>
          <a:off x="6096600" y="1160172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68</xdr:row>
      <xdr:rowOff>26640</xdr:rowOff>
    </xdr:from>
    <xdr:to>
      <xdr:col>13</xdr:col>
      <xdr:colOff>35640</xdr:colOff>
      <xdr:row>68</xdr:row>
      <xdr:rowOff>111960</xdr:rowOff>
    </xdr:to>
    <xdr:sp>
      <xdr:nvSpPr>
        <xdr:cNvPr id="464" name="Oval 301"/>
        <xdr:cNvSpPr/>
      </xdr:nvSpPr>
      <xdr:spPr>
        <a:xfrm>
          <a:off x="6096600" y="119444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70</xdr:row>
      <xdr:rowOff>19440</xdr:rowOff>
    </xdr:from>
    <xdr:to>
      <xdr:col>13</xdr:col>
      <xdr:colOff>35640</xdr:colOff>
      <xdr:row>70</xdr:row>
      <xdr:rowOff>104760</xdr:rowOff>
    </xdr:to>
    <xdr:sp>
      <xdr:nvSpPr>
        <xdr:cNvPr id="465" name="Oval 302"/>
        <xdr:cNvSpPr/>
      </xdr:nvSpPr>
      <xdr:spPr>
        <a:xfrm>
          <a:off x="6096600" y="1228752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72</xdr:row>
      <xdr:rowOff>11520</xdr:rowOff>
    </xdr:from>
    <xdr:to>
      <xdr:col>13</xdr:col>
      <xdr:colOff>35640</xdr:colOff>
      <xdr:row>72</xdr:row>
      <xdr:rowOff>96840</xdr:rowOff>
    </xdr:to>
    <xdr:sp>
      <xdr:nvSpPr>
        <xdr:cNvPr id="466" name="Oval 303"/>
        <xdr:cNvSpPr/>
      </xdr:nvSpPr>
      <xdr:spPr>
        <a:xfrm>
          <a:off x="6096600" y="126302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74</xdr:row>
      <xdr:rowOff>3960</xdr:rowOff>
    </xdr:from>
    <xdr:to>
      <xdr:col>13</xdr:col>
      <xdr:colOff>35640</xdr:colOff>
      <xdr:row>74</xdr:row>
      <xdr:rowOff>89280</xdr:rowOff>
    </xdr:to>
    <xdr:sp>
      <xdr:nvSpPr>
        <xdr:cNvPr id="467" name="Oval 304"/>
        <xdr:cNvSpPr/>
      </xdr:nvSpPr>
      <xdr:spPr>
        <a:xfrm>
          <a:off x="6096600" y="1297332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75</xdr:row>
      <xdr:rowOff>171360</xdr:rowOff>
    </xdr:from>
    <xdr:to>
      <xdr:col>13</xdr:col>
      <xdr:colOff>35640</xdr:colOff>
      <xdr:row>76</xdr:row>
      <xdr:rowOff>81720</xdr:rowOff>
    </xdr:to>
    <xdr:sp>
      <xdr:nvSpPr>
        <xdr:cNvPr id="468" name="Oval 305"/>
        <xdr:cNvSpPr/>
      </xdr:nvSpPr>
      <xdr:spPr>
        <a:xfrm>
          <a:off x="6096600" y="133160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77</xdr:row>
      <xdr:rowOff>164160</xdr:rowOff>
    </xdr:from>
    <xdr:to>
      <xdr:col>13</xdr:col>
      <xdr:colOff>35640</xdr:colOff>
      <xdr:row>78</xdr:row>
      <xdr:rowOff>74160</xdr:rowOff>
    </xdr:to>
    <xdr:sp>
      <xdr:nvSpPr>
        <xdr:cNvPr id="469" name="Oval 306"/>
        <xdr:cNvSpPr/>
      </xdr:nvSpPr>
      <xdr:spPr>
        <a:xfrm>
          <a:off x="6096600" y="1365912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79</xdr:row>
      <xdr:rowOff>156240</xdr:rowOff>
    </xdr:from>
    <xdr:to>
      <xdr:col>13</xdr:col>
      <xdr:colOff>35640</xdr:colOff>
      <xdr:row>80</xdr:row>
      <xdr:rowOff>66240</xdr:rowOff>
    </xdr:to>
    <xdr:sp>
      <xdr:nvSpPr>
        <xdr:cNvPr id="470" name="Oval 307"/>
        <xdr:cNvSpPr/>
      </xdr:nvSpPr>
      <xdr:spPr>
        <a:xfrm>
          <a:off x="6096600" y="140018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81</xdr:row>
      <xdr:rowOff>148680</xdr:rowOff>
    </xdr:from>
    <xdr:to>
      <xdr:col>13</xdr:col>
      <xdr:colOff>35640</xdr:colOff>
      <xdr:row>82</xdr:row>
      <xdr:rowOff>59040</xdr:rowOff>
    </xdr:to>
    <xdr:sp>
      <xdr:nvSpPr>
        <xdr:cNvPr id="471" name="Oval 308"/>
        <xdr:cNvSpPr/>
      </xdr:nvSpPr>
      <xdr:spPr>
        <a:xfrm>
          <a:off x="6096600" y="1434492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567360</xdr:colOff>
      <xdr:row>60</xdr:row>
      <xdr:rowOff>57240</xdr:rowOff>
    </xdr:from>
    <xdr:to>
      <xdr:col>13</xdr:col>
      <xdr:colOff>43920</xdr:colOff>
      <xdr:row>60</xdr:row>
      <xdr:rowOff>142560</xdr:rowOff>
    </xdr:to>
    <xdr:sp>
      <xdr:nvSpPr>
        <xdr:cNvPr id="472" name="Oval 309"/>
        <xdr:cNvSpPr/>
      </xdr:nvSpPr>
      <xdr:spPr>
        <a:xfrm>
          <a:off x="6105240" y="10572840"/>
          <a:ext cx="7920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183600</xdr:colOff>
      <xdr:row>18</xdr:row>
      <xdr:rowOff>141120</xdr:rowOff>
    </xdr:from>
    <xdr:to>
      <xdr:col>16</xdr:col>
      <xdr:colOff>550080</xdr:colOff>
      <xdr:row>18</xdr:row>
      <xdr:rowOff>141120</xdr:rowOff>
    </xdr:to>
    <xdr:sp>
      <xdr:nvSpPr>
        <xdr:cNvPr id="473" name="Line 310"/>
        <xdr:cNvSpPr/>
      </xdr:nvSpPr>
      <xdr:spPr>
        <a:xfrm>
          <a:off x="7616160" y="3295800"/>
          <a:ext cx="1004040" cy="0"/>
        </a:xfrm>
        <a:prstGeom prst="line">
          <a:avLst/>
        </a:prstGeom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479520</xdr:colOff>
      <xdr:row>19</xdr:row>
      <xdr:rowOff>99000</xdr:rowOff>
    </xdr:from>
    <xdr:to>
      <xdr:col>17</xdr:col>
      <xdr:colOff>288720</xdr:colOff>
      <xdr:row>19</xdr:row>
      <xdr:rowOff>99000</xdr:rowOff>
    </xdr:to>
    <xdr:sp>
      <xdr:nvSpPr>
        <xdr:cNvPr id="474" name="Line 311"/>
        <xdr:cNvSpPr/>
      </xdr:nvSpPr>
      <xdr:spPr>
        <a:xfrm>
          <a:off x="8549640" y="3429000"/>
          <a:ext cx="47304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19</xdr:row>
      <xdr:rowOff>51480</xdr:rowOff>
    </xdr:from>
    <xdr:to>
      <xdr:col>17</xdr:col>
      <xdr:colOff>35280</xdr:colOff>
      <xdr:row>19</xdr:row>
      <xdr:rowOff>136800</xdr:rowOff>
    </xdr:to>
    <xdr:sp>
      <xdr:nvSpPr>
        <xdr:cNvPr id="475" name="Oval 312"/>
        <xdr:cNvSpPr/>
      </xdr:nvSpPr>
      <xdr:spPr>
        <a:xfrm>
          <a:off x="8689680" y="338148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17</xdr:col>
      <xdr:colOff>0</xdr:colOff>
      <xdr:row>19</xdr:row>
      <xdr:rowOff>79920</xdr:rowOff>
    </xdr:from>
    <xdr:to>
      <xdr:col>17</xdr:col>
      <xdr:colOff>720</xdr:colOff>
      <xdr:row>84</xdr:row>
      <xdr:rowOff>32040</xdr:rowOff>
    </xdr:to>
    <xdr:sp>
      <xdr:nvSpPr>
        <xdr:cNvPr id="476" name="Line 313"/>
        <xdr:cNvSpPr/>
      </xdr:nvSpPr>
      <xdr:spPr>
        <a:xfrm flipV="1">
          <a:off x="8733960" y="3409920"/>
          <a:ext cx="720" cy="113439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253080</xdr:colOff>
      <xdr:row>19</xdr:row>
      <xdr:rowOff>42120</xdr:rowOff>
    </xdr:from>
    <xdr:to>
      <xdr:col>14</xdr:col>
      <xdr:colOff>357840</xdr:colOff>
      <xdr:row>19</xdr:row>
      <xdr:rowOff>155520</xdr:rowOff>
    </xdr:to>
    <xdr:sp>
      <xdr:nvSpPr>
        <xdr:cNvPr id="477" name="Oval 314"/>
        <xdr:cNvSpPr/>
      </xdr:nvSpPr>
      <xdr:spPr>
        <a:xfrm>
          <a:off x="7048080" y="3372120"/>
          <a:ext cx="104760" cy="11340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357840</xdr:colOff>
      <xdr:row>19</xdr:row>
      <xdr:rowOff>99000</xdr:rowOff>
    </xdr:from>
    <xdr:to>
      <xdr:col>14</xdr:col>
      <xdr:colOff>594000</xdr:colOff>
      <xdr:row>19</xdr:row>
      <xdr:rowOff>99000</xdr:rowOff>
    </xdr:to>
    <xdr:sp>
      <xdr:nvSpPr>
        <xdr:cNvPr id="478" name="Line 315"/>
        <xdr:cNvSpPr/>
      </xdr:nvSpPr>
      <xdr:spPr>
        <a:xfrm>
          <a:off x="7152840" y="3429000"/>
          <a:ext cx="236160" cy="0"/>
        </a:xfrm>
        <a:prstGeom prst="line">
          <a:avLst/>
        </a:prstGeom>
        <a:ln w="1584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60840</xdr:colOff>
      <xdr:row>19</xdr:row>
      <xdr:rowOff>99000</xdr:rowOff>
    </xdr:from>
    <xdr:to>
      <xdr:col>10</xdr:col>
      <xdr:colOff>306000</xdr:colOff>
      <xdr:row>19</xdr:row>
      <xdr:rowOff>99000</xdr:rowOff>
    </xdr:to>
    <xdr:sp>
      <xdr:nvSpPr>
        <xdr:cNvPr id="479" name="Line 316"/>
        <xdr:cNvSpPr/>
      </xdr:nvSpPr>
      <xdr:spPr>
        <a:xfrm>
          <a:off x="3554640" y="3429000"/>
          <a:ext cx="92664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8640</xdr:colOff>
      <xdr:row>17</xdr:row>
      <xdr:rowOff>106920</xdr:rowOff>
    </xdr:from>
    <xdr:to>
      <xdr:col>11</xdr:col>
      <xdr:colOff>385200</xdr:colOff>
      <xdr:row>17</xdr:row>
      <xdr:rowOff>106920</xdr:rowOff>
    </xdr:to>
    <xdr:sp>
      <xdr:nvSpPr>
        <xdr:cNvPr id="480" name="Line 317"/>
        <xdr:cNvSpPr/>
      </xdr:nvSpPr>
      <xdr:spPr>
        <a:xfrm>
          <a:off x="4865040" y="3086280"/>
          <a:ext cx="3765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34920</xdr:colOff>
      <xdr:row>17</xdr:row>
      <xdr:rowOff>106920</xdr:rowOff>
    </xdr:from>
    <xdr:to>
      <xdr:col>12</xdr:col>
      <xdr:colOff>288000</xdr:colOff>
      <xdr:row>17</xdr:row>
      <xdr:rowOff>106920</xdr:rowOff>
    </xdr:to>
    <xdr:sp>
      <xdr:nvSpPr>
        <xdr:cNvPr id="481" name="Line 318"/>
        <xdr:cNvSpPr/>
      </xdr:nvSpPr>
      <xdr:spPr>
        <a:xfrm>
          <a:off x="5572800" y="3086280"/>
          <a:ext cx="25308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262080</xdr:colOff>
      <xdr:row>17</xdr:row>
      <xdr:rowOff>59040</xdr:rowOff>
    </xdr:from>
    <xdr:to>
      <xdr:col>14</xdr:col>
      <xdr:colOff>340560</xdr:colOff>
      <xdr:row>17</xdr:row>
      <xdr:rowOff>144720</xdr:rowOff>
    </xdr:to>
    <xdr:sp>
      <xdr:nvSpPr>
        <xdr:cNvPr id="482" name="Oval 319"/>
        <xdr:cNvSpPr/>
      </xdr:nvSpPr>
      <xdr:spPr>
        <a:xfrm>
          <a:off x="7057080" y="3038400"/>
          <a:ext cx="7848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479520</xdr:colOff>
      <xdr:row>17</xdr:row>
      <xdr:rowOff>106920</xdr:rowOff>
    </xdr:from>
    <xdr:to>
      <xdr:col>17</xdr:col>
      <xdr:colOff>131400</xdr:colOff>
      <xdr:row>17</xdr:row>
      <xdr:rowOff>106920</xdr:rowOff>
    </xdr:to>
    <xdr:sp>
      <xdr:nvSpPr>
        <xdr:cNvPr id="483" name="Line 320"/>
        <xdr:cNvSpPr/>
      </xdr:nvSpPr>
      <xdr:spPr>
        <a:xfrm>
          <a:off x="8549640" y="3086280"/>
          <a:ext cx="3157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262080</xdr:colOff>
      <xdr:row>17</xdr:row>
      <xdr:rowOff>59040</xdr:rowOff>
    </xdr:from>
    <xdr:to>
      <xdr:col>18</xdr:col>
      <xdr:colOff>366480</xdr:colOff>
      <xdr:row>17</xdr:row>
      <xdr:rowOff>173520</xdr:rowOff>
    </xdr:to>
    <xdr:sp>
      <xdr:nvSpPr>
        <xdr:cNvPr id="484" name="Oval 321"/>
        <xdr:cNvSpPr/>
      </xdr:nvSpPr>
      <xdr:spPr>
        <a:xfrm>
          <a:off x="9633240" y="3038400"/>
          <a:ext cx="104400" cy="1144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0</xdr:colOff>
      <xdr:row>17</xdr:row>
      <xdr:rowOff>106920</xdr:rowOff>
    </xdr:from>
    <xdr:to>
      <xdr:col>11</xdr:col>
      <xdr:colOff>148680</xdr:colOff>
      <xdr:row>19</xdr:row>
      <xdr:rowOff>98640</xdr:rowOff>
    </xdr:to>
    <xdr:sp>
      <xdr:nvSpPr>
        <xdr:cNvPr id="485" name="Freeform 322"/>
        <xdr:cNvSpPr/>
      </xdr:nvSpPr>
      <xdr:spPr>
        <a:xfrm>
          <a:off x="4175280" y="3086280"/>
          <a:ext cx="829800" cy="342360"/>
        </a:xfrm>
        <a:custGeom>
          <a:avLst/>
          <a:gdLst>
            <a:gd name="textAreaLeft" fmla="*/ 0 w 829800"/>
            <a:gd name="textAreaRight" fmla="*/ 830160 w 829800"/>
            <a:gd name="textAreaTop" fmla="*/ 0 h 342360"/>
            <a:gd name="textAreaBottom" fmla="*/ 342720 h 342360"/>
          </a:gdLst>
          <a:ahLst/>
          <a:rect l="textAreaLeft" t="textAreaTop" r="textAreaRight" b="textAreaBottom"/>
          <a:pathLst>
            <a:path w="72" h="40">
              <a:moveTo>
                <a:pt x="0" y="40"/>
              </a:moveTo>
              <a:lnTo>
                <a:pt x="0" y="0"/>
              </a:lnTo>
              <a:lnTo>
                <a:pt x="72" y="0"/>
              </a:lnTo>
            </a:path>
          </a:pathLst>
        </a:custGeom>
        <a:noFill/>
        <a:ln w="158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636840</xdr:colOff>
      <xdr:row>19</xdr:row>
      <xdr:rowOff>51480</xdr:rowOff>
    </xdr:from>
    <xdr:to>
      <xdr:col>10</xdr:col>
      <xdr:colOff>35640</xdr:colOff>
      <xdr:row>19</xdr:row>
      <xdr:rowOff>136800</xdr:rowOff>
    </xdr:to>
    <xdr:sp>
      <xdr:nvSpPr>
        <xdr:cNvPr id="486" name="Oval 323"/>
        <xdr:cNvSpPr/>
      </xdr:nvSpPr>
      <xdr:spPr>
        <a:xfrm>
          <a:off x="4130640" y="3381480"/>
          <a:ext cx="8028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305640</xdr:colOff>
      <xdr:row>17</xdr:row>
      <xdr:rowOff>68400</xdr:rowOff>
    </xdr:from>
    <xdr:to>
      <xdr:col>14</xdr:col>
      <xdr:colOff>306000</xdr:colOff>
      <xdr:row>19</xdr:row>
      <xdr:rowOff>42120</xdr:rowOff>
    </xdr:to>
    <xdr:sp>
      <xdr:nvSpPr>
        <xdr:cNvPr id="487" name="Line 324"/>
        <xdr:cNvSpPr/>
      </xdr:nvSpPr>
      <xdr:spPr>
        <a:xfrm>
          <a:off x="7100640" y="3047760"/>
          <a:ext cx="360" cy="3243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17</xdr:col>
      <xdr:colOff>279360</xdr:colOff>
      <xdr:row>19</xdr:row>
      <xdr:rowOff>99000</xdr:rowOff>
    </xdr:from>
    <xdr:to>
      <xdr:col>18</xdr:col>
      <xdr:colOff>305640</xdr:colOff>
      <xdr:row>32</xdr:row>
      <xdr:rowOff>105840</xdr:rowOff>
    </xdr:to>
    <xdr:sp>
      <xdr:nvSpPr>
        <xdr:cNvPr id="488" name="Freeform 325"/>
        <xdr:cNvSpPr/>
      </xdr:nvSpPr>
      <xdr:spPr>
        <a:xfrm>
          <a:off x="9013320" y="3429000"/>
          <a:ext cx="663480" cy="2285280"/>
        </a:xfrm>
        <a:custGeom>
          <a:avLst/>
          <a:gdLst>
            <a:gd name="textAreaLeft" fmla="*/ 0 w 663480"/>
            <a:gd name="textAreaRight" fmla="*/ 663840 w 663480"/>
            <a:gd name="textAreaTop" fmla="*/ 0 h 2285280"/>
            <a:gd name="textAreaBottom" fmla="*/ 2285640 h 2285280"/>
          </a:gdLst>
          <a:ahLst/>
          <a:rect l="textAreaLeft" t="textAreaTop" r="textAreaRight" b="textAreaBottom"/>
          <a:pathLst>
            <a:path w="63" h="241">
              <a:moveTo>
                <a:pt x="0" y="0"/>
              </a:moveTo>
              <a:lnTo>
                <a:pt x="63" y="0"/>
              </a:lnTo>
              <a:lnTo>
                <a:pt x="63" y="241"/>
              </a:lnTo>
            </a:path>
          </a:pathLst>
        </a:custGeom>
        <a:noFill/>
        <a:ln w="158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165600</xdr:colOff>
      <xdr:row>32</xdr:row>
      <xdr:rowOff>105840</xdr:rowOff>
    </xdr:from>
    <xdr:to>
      <xdr:col>18</xdr:col>
      <xdr:colOff>445320</xdr:colOff>
      <xdr:row>33</xdr:row>
      <xdr:rowOff>25920</xdr:rowOff>
    </xdr:to>
    <xdr:grpSp>
      <xdr:nvGrpSpPr>
        <xdr:cNvPr id="489" name="Group 326"/>
        <xdr:cNvGrpSpPr/>
      </xdr:nvGrpSpPr>
      <xdr:grpSpPr>
        <a:xfrm>
          <a:off x="9536760" y="5714280"/>
          <a:ext cx="279720" cy="95400"/>
          <a:chOff x="9536760" y="5714280"/>
          <a:chExt cx="279720" cy="95400"/>
        </a:xfrm>
      </xdr:grpSpPr>
      <xdr:sp>
        <xdr:nvSpPr>
          <xdr:cNvPr id="490" name="Line 327"/>
          <xdr:cNvSpPr/>
        </xdr:nvSpPr>
        <xdr:spPr>
          <a:xfrm>
            <a:off x="9536760" y="5715000"/>
            <a:ext cx="279720" cy="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491" name="Line 328"/>
          <xdr:cNvSpPr/>
        </xdr:nvSpPr>
        <xdr:spPr>
          <a:xfrm flipV="1">
            <a:off x="9549720" y="5714280"/>
            <a:ext cx="58680" cy="954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492" name="Line 329"/>
          <xdr:cNvSpPr/>
        </xdr:nvSpPr>
        <xdr:spPr>
          <a:xfrm flipV="1">
            <a:off x="9633960" y="5714280"/>
            <a:ext cx="58680" cy="954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493" name="Line 330"/>
          <xdr:cNvSpPr/>
        </xdr:nvSpPr>
        <xdr:spPr>
          <a:xfrm flipV="1">
            <a:off x="9720360" y="5714280"/>
            <a:ext cx="58680" cy="954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oneCell">
    <xdr:from>
      <xdr:col>17</xdr:col>
      <xdr:colOff>8640</xdr:colOff>
      <xdr:row>17</xdr:row>
      <xdr:rowOff>106920</xdr:rowOff>
    </xdr:from>
    <xdr:to>
      <xdr:col>19</xdr:col>
      <xdr:colOff>720</xdr:colOff>
      <xdr:row>17</xdr:row>
      <xdr:rowOff>106920</xdr:rowOff>
    </xdr:to>
    <xdr:sp>
      <xdr:nvSpPr>
        <xdr:cNvPr id="494" name="Line 331"/>
        <xdr:cNvSpPr/>
      </xdr:nvSpPr>
      <xdr:spPr>
        <a:xfrm>
          <a:off x="8742600" y="3086280"/>
          <a:ext cx="12841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628200</xdr:colOff>
      <xdr:row>19</xdr:row>
      <xdr:rowOff>32040</xdr:rowOff>
    </xdr:from>
    <xdr:to>
      <xdr:col>9</xdr:col>
      <xdr:colOff>52560</xdr:colOff>
      <xdr:row>19</xdr:row>
      <xdr:rowOff>146160</xdr:rowOff>
    </xdr:to>
    <xdr:sp>
      <xdr:nvSpPr>
        <xdr:cNvPr id="495" name="Oval 332"/>
        <xdr:cNvSpPr/>
      </xdr:nvSpPr>
      <xdr:spPr>
        <a:xfrm>
          <a:off x="3440520" y="3362040"/>
          <a:ext cx="105840" cy="11412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627840</xdr:colOff>
      <xdr:row>19</xdr:row>
      <xdr:rowOff>42120</xdr:rowOff>
    </xdr:from>
    <xdr:to>
      <xdr:col>20</xdr:col>
      <xdr:colOff>43560</xdr:colOff>
      <xdr:row>19</xdr:row>
      <xdr:rowOff>155520</xdr:rowOff>
    </xdr:to>
    <xdr:sp>
      <xdr:nvSpPr>
        <xdr:cNvPr id="496" name="Oval 333"/>
        <xdr:cNvSpPr/>
      </xdr:nvSpPr>
      <xdr:spPr>
        <a:xfrm>
          <a:off x="10653840" y="3372120"/>
          <a:ext cx="105480" cy="11340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645120</xdr:colOff>
      <xdr:row>17</xdr:row>
      <xdr:rowOff>116280</xdr:rowOff>
    </xdr:from>
    <xdr:to>
      <xdr:col>19</xdr:col>
      <xdr:colOff>636840</xdr:colOff>
      <xdr:row>19</xdr:row>
      <xdr:rowOff>98640</xdr:rowOff>
    </xdr:to>
    <xdr:sp>
      <xdr:nvSpPr>
        <xdr:cNvPr id="497" name="Freeform 334"/>
        <xdr:cNvSpPr/>
      </xdr:nvSpPr>
      <xdr:spPr>
        <a:xfrm>
          <a:off x="10016280" y="3095640"/>
          <a:ext cx="646560" cy="333000"/>
        </a:xfrm>
        <a:custGeom>
          <a:avLst/>
          <a:gdLst>
            <a:gd name="textAreaLeft" fmla="*/ 0 w 646560"/>
            <a:gd name="textAreaRight" fmla="*/ 646920 w 646560"/>
            <a:gd name="textAreaTop" fmla="*/ 0 h 333000"/>
            <a:gd name="textAreaBottom" fmla="*/ 333360 h 333000"/>
          </a:gdLst>
          <a:ahLst/>
          <a:rect l="textAreaLeft" t="textAreaTop" r="textAreaRight" b="textAreaBottom"/>
          <a:pathLst>
            <a:path w="34" h="35">
              <a:moveTo>
                <a:pt x="0" y="0"/>
              </a:moveTo>
              <a:lnTo>
                <a:pt x="0" y="35"/>
              </a:lnTo>
              <a:lnTo>
                <a:pt x="34" y="35"/>
              </a:lnTo>
            </a:path>
          </a:pathLst>
        </a:custGeom>
        <a:noFill/>
        <a:ln w="158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270360</xdr:colOff>
      <xdr:row>17</xdr:row>
      <xdr:rowOff>106920</xdr:rowOff>
    </xdr:from>
    <xdr:to>
      <xdr:col>15</xdr:col>
      <xdr:colOff>70560</xdr:colOff>
      <xdr:row>17</xdr:row>
      <xdr:rowOff>106920</xdr:rowOff>
    </xdr:to>
    <xdr:sp>
      <xdr:nvSpPr>
        <xdr:cNvPr id="498" name="Line 335"/>
        <xdr:cNvSpPr/>
      </xdr:nvSpPr>
      <xdr:spPr>
        <a:xfrm>
          <a:off x="5808240" y="3086280"/>
          <a:ext cx="169488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0</xdr:colOff>
      <xdr:row>19</xdr:row>
      <xdr:rowOff>117720</xdr:rowOff>
    </xdr:from>
    <xdr:to>
      <xdr:col>13</xdr:col>
      <xdr:colOff>720</xdr:colOff>
      <xdr:row>84</xdr:row>
      <xdr:rowOff>32400</xdr:rowOff>
    </xdr:to>
    <xdr:sp>
      <xdr:nvSpPr>
        <xdr:cNvPr id="499" name="Line 336"/>
        <xdr:cNvSpPr/>
      </xdr:nvSpPr>
      <xdr:spPr>
        <a:xfrm>
          <a:off x="6140520" y="3447720"/>
          <a:ext cx="720" cy="11306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628920</xdr:colOff>
      <xdr:row>22</xdr:row>
      <xdr:rowOff>154440</xdr:rowOff>
    </xdr:from>
    <xdr:to>
      <xdr:col>12</xdr:col>
      <xdr:colOff>592920</xdr:colOff>
      <xdr:row>24</xdr:row>
      <xdr:rowOff>12960</xdr:rowOff>
    </xdr:to>
    <xdr:grpSp>
      <xdr:nvGrpSpPr>
        <xdr:cNvPr id="500" name="Group 337"/>
        <xdr:cNvGrpSpPr/>
      </xdr:nvGrpSpPr>
      <xdr:grpSpPr>
        <a:xfrm>
          <a:off x="5362920" y="3451320"/>
          <a:ext cx="209160" cy="1326600"/>
          <a:chOff x="5362920" y="3451320"/>
          <a:chExt cx="209160" cy="1326600"/>
        </a:xfrm>
      </xdr:grpSpPr>
      <xdr:sp>
        <xdr:nvSpPr>
          <xdr:cNvPr id="501" name="Line 338"/>
          <xdr:cNvSpPr/>
        </xdr:nvSpPr>
        <xdr:spPr>
          <a:xfrm>
            <a:off x="5438160" y="3506040"/>
            <a:ext cx="684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02" name="Line 339"/>
          <xdr:cNvSpPr/>
        </xdr:nvSpPr>
        <xdr:spPr>
          <a:xfrm flipH="1">
            <a:off x="5445360" y="3515400"/>
            <a:ext cx="792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03" name="Line 340"/>
          <xdr:cNvSpPr/>
        </xdr:nvSpPr>
        <xdr:spPr>
          <a:xfrm>
            <a:off x="5454720" y="35060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04" name="Line 341"/>
          <xdr:cNvSpPr/>
        </xdr:nvSpPr>
        <xdr:spPr>
          <a:xfrm flipH="1">
            <a:off x="5460120" y="3515400"/>
            <a:ext cx="82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05" name="Line 342"/>
          <xdr:cNvSpPr/>
        </xdr:nvSpPr>
        <xdr:spPr>
          <a:xfrm>
            <a:off x="5468760" y="35060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506" name="Group 343"/>
          <xdr:cNvGrpSpPr/>
        </xdr:nvGrpSpPr>
        <xdr:grpSpPr>
          <a:xfrm>
            <a:off x="5362920" y="3451320"/>
            <a:ext cx="209160" cy="1227960"/>
            <a:chOff x="5362920" y="3451320"/>
            <a:chExt cx="209160" cy="1227960"/>
          </a:xfrm>
        </xdr:grpSpPr>
        <xdr:sp>
          <xdr:nvSpPr>
            <xdr:cNvPr id="507" name="Line 344"/>
            <xdr:cNvSpPr/>
          </xdr:nvSpPr>
          <xdr:spPr>
            <a:xfrm>
              <a:off x="5371200" y="40856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08" name="Line 345"/>
            <xdr:cNvSpPr/>
          </xdr:nvSpPr>
          <xdr:spPr>
            <a:xfrm flipH="1">
              <a:off x="5434200" y="34513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09" name="Line 346"/>
            <xdr:cNvSpPr/>
          </xdr:nvSpPr>
          <xdr:spPr>
            <a:xfrm flipH="1">
              <a:off x="5475240" y="4085640"/>
              <a:ext cx="3600" cy="593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10" name="Line 347"/>
            <xdr:cNvSpPr/>
          </xdr:nvSpPr>
          <xdr:spPr>
            <a:xfrm flipH="1">
              <a:off x="5416200" y="408564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11" name="Line 348"/>
            <xdr:cNvSpPr/>
          </xdr:nvSpPr>
          <xdr:spPr>
            <a:xfrm flipH="1">
              <a:off x="5478840" y="4085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12" name="Oval 349"/>
            <xdr:cNvSpPr/>
          </xdr:nvSpPr>
          <xdr:spPr>
            <a:xfrm>
              <a:off x="5362920" y="3735360"/>
              <a:ext cx="15480" cy="65736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13" name="Line 350"/>
            <xdr:cNvSpPr/>
          </xdr:nvSpPr>
          <xdr:spPr>
            <a:xfrm>
              <a:off x="5493240" y="4085640"/>
              <a:ext cx="788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24</xdr:row>
      <xdr:rowOff>146520</xdr:rowOff>
    </xdr:from>
    <xdr:to>
      <xdr:col>12</xdr:col>
      <xdr:colOff>592920</xdr:colOff>
      <xdr:row>26</xdr:row>
      <xdr:rowOff>5400</xdr:rowOff>
    </xdr:to>
    <xdr:grpSp>
      <xdr:nvGrpSpPr>
        <xdr:cNvPr id="514" name="Group 351"/>
        <xdr:cNvGrpSpPr/>
      </xdr:nvGrpSpPr>
      <xdr:grpSpPr>
        <a:xfrm>
          <a:off x="5362560" y="3794400"/>
          <a:ext cx="209520" cy="1326600"/>
          <a:chOff x="5362560" y="3794400"/>
          <a:chExt cx="209520" cy="1326600"/>
        </a:xfrm>
      </xdr:grpSpPr>
      <xdr:sp>
        <xdr:nvSpPr>
          <xdr:cNvPr id="515" name="Line 352"/>
          <xdr:cNvSpPr/>
        </xdr:nvSpPr>
        <xdr:spPr>
          <a:xfrm>
            <a:off x="5438160" y="38606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16" name="Line 353"/>
          <xdr:cNvSpPr/>
        </xdr:nvSpPr>
        <xdr:spPr>
          <a:xfrm flipH="1">
            <a:off x="5445000" y="38606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17" name="Line 354"/>
          <xdr:cNvSpPr/>
        </xdr:nvSpPr>
        <xdr:spPr>
          <a:xfrm>
            <a:off x="5454360" y="38606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18" name="Line 355"/>
          <xdr:cNvSpPr/>
        </xdr:nvSpPr>
        <xdr:spPr>
          <a:xfrm flipH="1">
            <a:off x="5459760" y="38606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19" name="Line 356"/>
          <xdr:cNvSpPr/>
        </xdr:nvSpPr>
        <xdr:spPr>
          <a:xfrm>
            <a:off x="5468400" y="38606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520" name="Group 357"/>
          <xdr:cNvGrpSpPr/>
        </xdr:nvGrpSpPr>
        <xdr:grpSpPr>
          <a:xfrm>
            <a:off x="5362560" y="3794400"/>
            <a:ext cx="209520" cy="1223640"/>
            <a:chOff x="5362560" y="3794400"/>
            <a:chExt cx="209520" cy="1223640"/>
          </a:xfrm>
        </xdr:grpSpPr>
        <xdr:sp>
          <xdr:nvSpPr>
            <xdr:cNvPr id="521" name="Line 358"/>
            <xdr:cNvSpPr/>
          </xdr:nvSpPr>
          <xdr:spPr>
            <a:xfrm>
              <a:off x="5370840" y="44276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22" name="Line 359"/>
            <xdr:cNvSpPr/>
          </xdr:nvSpPr>
          <xdr:spPr>
            <a:xfrm flipH="1">
              <a:off x="5433840" y="3794400"/>
              <a:ext cx="360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23" name="Line 360"/>
            <xdr:cNvSpPr/>
          </xdr:nvSpPr>
          <xdr:spPr>
            <a:xfrm flipH="1">
              <a:off x="5475240" y="4427640"/>
              <a:ext cx="3600" cy="590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24" name="Line 361"/>
            <xdr:cNvSpPr/>
          </xdr:nvSpPr>
          <xdr:spPr>
            <a:xfrm flipH="1">
              <a:off x="5415840" y="4427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25" name="Line 362"/>
            <xdr:cNvSpPr/>
          </xdr:nvSpPr>
          <xdr:spPr>
            <a:xfrm flipH="1">
              <a:off x="5478840" y="4427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26" name="Oval 363"/>
            <xdr:cNvSpPr/>
          </xdr:nvSpPr>
          <xdr:spPr>
            <a:xfrm>
              <a:off x="5362560" y="4075560"/>
              <a:ext cx="15480" cy="6516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27" name="Line 364"/>
            <xdr:cNvSpPr/>
          </xdr:nvSpPr>
          <xdr:spPr>
            <a:xfrm>
              <a:off x="5492880" y="44276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26</xdr:row>
      <xdr:rowOff>138960</xdr:rowOff>
    </xdr:from>
    <xdr:to>
      <xdr:col>12</xdr:col>
      <xdr:colOff>592920</xdr:colOff>
      <xdr:row>27</xdr:row>
      <xdr:rowOff>172800</xdr:rowOff>
    </xdr:to>
    <xdr:grpSp>
      <xdr:nvGrpSpPr>
        <xdr:cNvPr id="528" name="Group 365"/>
        <xdr:cNvGrpSpPr/>
      </xdr:nvGrpSpPr>
      <xdr:grpSpPr>
        <a:xfrm>
          <a:off x="5362920" y="4137120"/>
          <a:ext cx="209160" cy="1326600"/>
          <a:chOff x="5362920" y="4137120"/>
          <a:chExt cx="209160" cy="1326600"/>
        </a:xfrm>
      </xdr:grpSpPr>
      <xdr:sp>
        <xdr:nvSpPr>
          <xdr:cNvPr id="529" name="Line 366"/>
          <xdr:cNvSpPr/>
        </xdr:nvSpPr>
        <xdr:spPr>
          <a:xfrm>
            <a:off x="5438160" y="4191840"/>
            <a:ext cx="684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30" name="Line 367"/>
          <xdr:cNvSpPr/>
        </xdr:nvSpPr>
        <xdr:spPr>
          <a:xfrm flipH="1">
            <a:off x="5445360" y="4201200"/>
            <a:ext cx="792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31" name="Line 368"/>
          <xdr:cNvSpPr/>
        </xdr:nvSpPr>
        <xdr:spPr>
          <a:xfrm>
            <a:off x="5454720" y="41918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32" name="Line 369"/>
          <xdr:cNvSpPr/>
        </xdr:nvSpPr>
        <xdr:spPr>
          <a:xfrm flipH="1">
            <a:off x="5460120" y="4201200"/>
            <a:ext cx="82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33" name="Line 370"/>
          <xdr:cNvSpPr/>
        </xdr:nvSpPr>
        <xdr:spPr>
          <a:xfrm>
            <a:off x="5468760" y="41918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534" name="Group 371"/>
          <xdr:cNvGrpSpPr/>
        </xdr:nvGrpSpPr>
        <xdr:grpSpPr>
          <a:xfrm>
            <a:off x="5362920" y="4137120"/>
            <a:ext cx="209160" cy="1227960"/>
            <a:chOff x="5362920" y="4137120"/>
            <a:chExt cx="209160" cy="1227960"/>
          </a:xfrm>
        </xdr:grpSpPr>
        <xdr:sp>
          <xdr:nvSpPr>
            <xdr:cNvPr id="535" name="Line 372"/>
            <xdr:cNvSpPr/>
          </xdr:nvSpPr>
          <xdr:spPr>
            <a:xfrm>
              <a:off x="5371200" y="47714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36" name="Line 373"/>
            <xdr:cNvSpPr/>
          </xdr:nvSpPr>
          <xdr:spPr>
            <a:xfrm flipH="1">
              <a:off x="5434200" y="41371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37" name="Line 374"/>
            <xdr:cNvSpPr/>
          </xdr:nvSpPr>
          <xdr:spPr>
            <a:xfrm flipH="1">
              <a:off x="5475240" y="4771440"/>
              <a:ext cx="3600" cy="593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38" name="Line 375"/>
            <xdr:cNvSpPr/>
          </xdr:nvSpPr>
          <xdr:spPr>
            <a:xfrm flipH="1">
              <a:off x="5416200" y="477144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39" name="Line 376"/>
            <xdr:cNvSpPr/>
          </xdr:nvSpPr>
          <xdr:spPr>
            <a:xfrm flipH="1">
              <a:off x="5478840" y="47714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40" name="Oval 377"/>
            <xdr:cNvSpPr/>
          </xdr:nvSpPr>
          <xdr:spPr>
            <a:xfrm>
              <a:off x="5362920" y="4421160"/>
              <a:ext cx="15480" cy="65736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41" name="Line 378"/>
            <xdr:cNvSpPr/>
          </xdr:nvSpPr>
          <xdr:spPr>
            <a:xfrm>
              <a:off x="5493240" y="4771440"/>
              <a:ext cx="788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28</xdr:row>
      <xdr:rowOff>131400</xdr:rowOff>
    </xdr:from>
    <xdr:to>
      <xdr:col>12</xdr:col>
      <xdr:colOff>592920</xdr:colOff>
      <xdr:row>29</xdr:row>
      <xdr:rowOff>165600</xdr:rowOff>
    </xdr:to>
    <xdr:grpSp>
      <xdr:nvGrpSpPr>
        <xdr:cNvPr id="542" name="Group 379"/>
        <xdr:cNvGrpSpPr/>
      </xdr:nvGrpSpPr>
      <xdr:grpSpPr>
        <a:xfrm>
          <a:off x="5362560" y="4480200"/>
          <a:ext cx="209520" cy="1326600"/>
          <a:chOff x="5362560" y="4480200"/>
          <a:chExt cx="209520" cy="1326600"/>
        </a:xfrm>
      </xdr:grpSpPr>
      <xdr:sp>
        <xdr:nvSpPr>
          <xdr:cNvPr id="543" name="Line 380"/>
          <xdr:cNvSpPr/>
        </xdr:nvSpPr>
        <xdr:spPr>
          <a:xfrm>
            <a:off x="5438160" y="45464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44" name="Line 381"/>
          <xdr:cNvSpPr/>
        </xdr:nvSpPr>
        <xdr:spPr>
          <a:xfrm flipH="1">
            <a:off x="5445000" y="45464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45" name="Line 382"/>
          <xdr:cNvSpPr/>
        </xdr:nvSpPr>
        <xdr:spPr>
          <a:xfrm>
            <a:off x="5454360" y="45464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46" name="Line 383"/>
          <xdr:cNvSpPr/>
        </xdr:nvSpPr>
        <xdr:spPr>
          <a:xfrm flipH="1">
            <a:off x="5459760" y="45464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47" name="Line 384"/>
          <xdr:cNvSpPr/>
        </xdr:nvSpPr>
        <xdr:spPr>
          <a:xfrm>
            <a:off x="5468400" y="45464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548" name="Group 385"/>
          <xdr:cNvGrpSpPr/>
        </xdr:nvGrpSpPr>
        <xdr:grpSpPr>
          <a:xfrm>
            <a:off x="5362560" y="4480200"/>
            <a:ext cx="209520" cy="1223640"/>
            <a:chOff x="5362560" y="4480200"/>
            <a:chExt cx="209520" cy="1223640"/>
          </a:xfrm>
        </xdr:grpSpPr>
        <xdr:sp>
          <xdr:nvSpPr>
            <xdr:cNvPr id="549" name="Line 386"/>
            <xdr:cNvSpPr/>
          </xdr:nvSpPr>
          <xdr:spPr>
            <a:xfrm>
              <a:off x="5370840" y="51134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50" name="Line 387"/>
            <xdr:cNvSpPr/>
          </xdr:nvSpPr>
          <xdr:spPr>
            <a:xfrm flipH="1">
              <a:off x="5433840" y="4480200"/>
              <a:ext cx="360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51" name="Line 388"/>
            <xdr:cNvSpPr/>
          </xdr:nvSpPr>
          <xdr:spPr>
            <a:xfrm flipH="1">
              <a:off x="5475240" y="5113440"/>
              <a:ext cx="3600" cy="590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52" name="Line 389"/>
            <xdr:cNvSpPr/>
          </xdr:nvSpPr>
          <xdr:spPr>
            <a:xfrm flipH="1">
              <a:off x="5415840" y="51134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53" name="Line 390"/>
            <xdr:cNvSpPr/>
          </xdr:nvSpPr>
          <xdr:spPr>
            <a:xfrm flipH="1">
              <a:off x="5478840" y="51134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54" name="Oval 391"/>
            <xdr:cNvSpPr/>
          </xdr:nvSpPr>
          <xdr:spPr>
            <a:xfrm>
              <a:off x="5362560" y="4761360"/>
              <a:ext cx="15480" cy="6516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55" name="Line 392"/>
            <xdr:cNvSpPr/>
          </xdr:nvSpPr>
          <xdr:spPr>
            <a:xfrm>
              <a:off x="5492880" y="51134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30</xdr:row>
      <xdr:rowOff>123840</xdr:rowOff>
    </xdr:from>
    <xdr:to>
      <xdr:col>12</xdr:col>
      <xdr:colOff>592920</xdr:colOff>
      <xdr:row>31</xdr:row>
      <xdr:rowOff>157680</xdr:rowOff>
    </xdr:to>
    <xdr:grpSp>
      <xdr:nvGrpSpPr>
        <xdr:cNvPr id="556" name="Group 393"/>
        <xdr:cNvGrpSpPr/>
      </xdr:nvGrpSpPr>
      <xdr:grpSpPr>
        <a:xfrm>
          <a:off x="5362920" y="4822920"/>
          <a:ext cx="209160" cy="1326600"/>
          <a:chOff x="5362920" y="4822920"/>
          <a:chExt cx="209160" cy="1326600"/>
        </a:xfrm>
      </xdr:grpSpPr>
      <xdr:sp>
        <xdr:nvSpPr>
          <xdr:cNvPr id="557" name="Line 394"/>
          <xdr:cNvSpPr/>
        </xdr:nvSpPr>
        <xdr:spPr>
          <a:xfrm>
            <a:off x="5438160" y="4877640"/>
            <a:ext cx="684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58" name="Line 395"/>
          <xdr:cNvSpPr/>
        </xdr:nvSpPr>
        <xdr:spPr>
          <a:xfrm flipH="1">
            <a:off x="5445360" y="4887000"/>
            <a:ext cx="792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59" name="Line 396"/>
          <xdr:cNvSpPr/>
        </xdr:nvSpPr>
        <xdr:spPr>
          <a:xfrm>
            <a:off x="5454720" y="48776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60" name="Line 397"/>
          <xdr:cNvSpPr/>
        </xdr:nvSpPr>
        <xdr:spPr>
          <a:xfrm flipH="1">
            <a:off x="5460120" y="4887000"/>
            <a:ext cx="82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61" name="Line 398"/>
          <xdr:cNvSpPr/>
        </xdr:nvSpPr>
        <xdr:spPr>
          <a:xfrm>
            <a:off x="5468760" y="48776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562" name="Group 399"/>
          <xdr:cNvGrpSpPr/>
        </xdr:nvGrpSpPr>
        <xdr:grpSpPr>
          <a:xfrm>
            <a:off x="5362920" y="4822920"/>
            <a:ext cx="209160" cy="1227960"/>
            <a:chOff x="5362920" y="4822920"/>
            <a:chExt cx="209160" cy="1227960"/>
          </a:xfrm>
        </xdr:grpSpPr>
        <xdr:sp>
          <xdr:nvSpPr>
            <xdr:cNvPr id="563" name="Line 400"/>
            <xdr:cNvSpPr/>
          </xdr:nvSpPr>
          <xdr:spPr>
            <a:xfrm>
              <a:off x="5371200" y="54572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64" name="Line 401"/>
            <xdr:cNvSpPr/>
          </xdr:nvSpPr>
          <xdr:spPr>
            <a:xfrm flipH="1">
              <a:off x="5434200" y="48229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65" name="Line 402"/>
            <xdr:cNvSpPr/>
          </xdr:nvSpPr>
          <xdr:spPr>
            <a:xfrm flipH="1">
              <a:off x="5475240" y="5457240"/>
              <a:ext cx="3600" cy="593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66" name="Line 403"/>
            <xdr:cNvSpPr/>
          </xdr:nvSpPr>
          <xdr:spPr>
            <a:xfrm flipH="1">
              <a:off x="5416200" y="545724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67" name="Line 404"/>
            <xdr:cNvSpPr/>
          </xdr:nvSpPr>
          <xdr:spPr>
            <a:xfrm flipH="1">
              <a:off x="5478840" y="54572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68" name="Oval 405"/>
            <xdr:cNvSpPr/>
          </xdr:nvSpPr>
          <xdr:spPr>
            <a:xfrm>
              <a:off x="5362920" y="5106960"/>
              <a:ext cx="15480" cy="65736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69" name="Line 406"/>
            <xdr:cNvSpPr/>
          </xdr:nvSpPr>
          <xdr:spPr>
            <a:xfrm>
              <a:off x="5493240" y="5457240"/>
              <a:ext cx="788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32</xdr:row>
      <xdr:rowOff>115920</xdr:rowOff>
    </xdr:from>
    <xdr:to>
      <xdr:col>12</xdr:col>
      <xdr:colOff>592920</xdr:colOff>
      <xdr:row>33</xdr:row>
      <xdr:rowOff>150120</xdr:rowOff>
    </xdr:to>
    <xdr:grpSp>
      <xdr:nvGrpSpPr>
        <xdr:cNvPr id="570" name="Group 407"/>
        <xdr:cNvGrpSpPr/>
      </xdr:nvGrpSpPr>
      <xdr:grpSpPr>
        <a:xfrm>
          <a:off x="5362560" y="5166000"/>
          <a:ext cx="209520" cy="1326600"/>
          <a:chOff x="5362560" y="5166000"/>
          <a:chExt cx="209520" cy="1326600"/>
        </a:xfrm>
      </xdr:grpSpPr>
      <xdr:sp>
        <xdr:nvSpPr>
          <xdr:cNvPr id="571" name="Line 408"/>
          <xdr:cNvSpPr/>
        </xdr:nvSpPr>
        <xdr:spPr>
          <a:xfrm>
            <a:off x="5438160" y="52322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72" name="Line 409"/>
          <xdr:cNvSpPr/>
        </xdr:nvSpPr>
        <xdr:spPr>
          <a:xfrm flipH="1">
            <a:off x="5445000" y="52322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73" name="Line 410"/>
          <xdr:cNvSpPr/>
        </xdr:nvSpPr>
        <xdr:spPr>
          <a:xfrm>
            <a:off x="5454360" y="52322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74" name="Line 411"/>
          <xdr:cNvSpPr/>
        </xdr:nvSpPr>
        <xdr:spPr>
          <a:xfrm flipH="1">
            <a:off x="5459760" y="52322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75" name="Line 412"/>
          <xdr:cNvSpPr/>
        </xdr:nvSpPr>
        <xdr:spPr>
          <a:xfrm>
            <a:off x="5468400" y="52322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576" name="Group 413"/>
          <xdr:cNvGrpSpPr/>
        </xdr:nvGrpSpPr>
        <xdr:grpSpPr>
          <a:xfrm>
            <a:off x="5362560" y="5166000"/>
            <a:ext cx="209520" cy="1223640"/>
            <a:chOff x="5362560" y="5166000"/>
            <a:chExt cx="209520" cy="1223640"/>
          </a:xfrm>
        </xdr:grpSpPr>
        <xdr:sp>
          <xdr:nvSpPr>
            <xdr:cNvPr id="577" name="Line 414"/>
            <xdr:cNvSpPr/>
          </xdr:nvSpPr>
          <xdr:spPr>
            <a:xfrm>
              <a:off x="5370840" y="57992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78" name="Line 415"/>
            <xdr:cNvSpPr/>
          </xdr:nvSpPr>
          <xdr:spPr>
            <a:xfrm flipH="1">
              <a:off x="5433840" y="5166000"/>
              <a:ext cx="360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79" name="Line 416"/>
            <xdr:cNvSpPr/>
          </xdr:nvSpPr>
          <xdr:spPr>
            <a:xfrm flipH="1">
              <a:off x="5475240" y="5799240"/>
              <a:ext cx="3600" cy="590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80" name="Line 417"/>
            <xdr:cNvSpPr/>
          </xdr:nvSpPr>
          <xdr:spPr>
            <a:xfrm flipH="1">
              <a:off x="5415840" y="57992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81" name="Line 418"/>
            <xdr:cNvSpPr/>
          </xdr:nvSpPr>
          <xdr:spPr>
            <a:xfrm flipH="1">
              <a:off x="5478840" y="57992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82" name="Oval 419"/>
            <xdr:cNvSpPr/>
          </xdr:nvSpPr>
          <xdr:spPr>
            <a:xfrm>
              <a:off x="5362560" y="5447160"/>
              <a:ext cx="15480" cy="6516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83" name="Line 420"/>
            <xdr:cNvSpPr/>
          </xdr:nvSpPr>
          <xdr:spPr>
            <a:xfrm>
              <a:off x="5492880" y="57992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34</xdr:row>
      <xdr:rowOff>108720</xdr:rowOff>
    </xdr:from>
    <xdr:to>
      <xdr:col>12</xdr:col>
      <xdr:colOff>592920</xdr:colOff>
      <xdr:row>35</xdr:row>
      <xdr:rowOff>142560</xdr:rowOff>
    </xdr:to>
    <xdr:grpSp>
      <xdr:nvGrpSpPr>
        <xdr:cNvPr id="584" name="Group 421"/>
        <xdr:cNvGrpSpPr/>
      </xdr:nvGrpSpPr>
      <xdr:grpSpPr>
        <a:xfrm>
          <a:off x="5362920" y="5508720"/>
          <a:ext cx="209160" cy="1326600"/>
          <a:chOff x="5362920" y="5508720"/>
          <a:chExt cx="209160" cy="1326600"/>
        </a:xfrm>
      </xdr:grpSpPr>
      <xdr:sp>
        <xdr:nvSpPr>
          <xdr:cNvPr id="585" name="Line 422"/>
          <xdr:cNvSpPr/>
        </xdr:nvSpPr>
        <xdr:spPr>
          <a:xfrm>
            <a:off x="5438160" y="5563440"/>
            <a:ext cx="684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86" name="Line 423"/>
          <xdr:cNvSpPr/>
        </xdr:nvSpPr>
        <xdr:spPr>
          <a:xfrm flipH="1">
            <a:off x="5445360" y="5572800"/>
            <a:ext cx="792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87" name="Line 424"/>
          <xdr:cNvSpPr/>
        </xdr:nvSpPr>
        <xdr:spPr>
          <a:xfrm>
            <a:off x="5454720" y="55634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88" name="Line 425"/>
          <xdr:cNvSpPr/>
        </xdr:nvSpPr>
        <xdr:spPr>
          <a:xfrm flipH="1">
            <a:off x="5460120" y="5572800"/>
            <a:ext cx="82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589" name="Line 426"/>
          <xdr:cNvSpPr/>
        </xdr:nvSpPr>
        <xdr:spPr>
          <a:xfrm>
            <a:off x="5468760" y="55634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590" name="Group 427"/>
          <xdr:cNvGrpSpPr/>
        </xdr:nvGrpSpPr>
        <xdr:grpSpPr>
          <a:xfrm>
            <a:off x="5362920" y="5508720"/>
            <a:ext cx="209160" cy="1227960"/>
            <a:chOff x="5362920" y="5508720"/>
            <a:chExt cx="209160" cy="1227960"/>
          </a:xfrm>
        </xdr:grpSpPr>
        <xdr:sp>
          <xdr:nvSpPr>
            <xdr:cNvPr id="591" name="Line 428"/>
            <xdr:cNvSpPr/>
          </xdr:nvSpPr>
          <xdr:spPr>
            <a:xfrm>
              <a:off x="5371200" y="61430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92" name="Line 429"/>
            <xdr:cNvSpPr/>
          </xdr:nvSpPr>
          <xdr:spPr>
            <a:xfrm flipH="1">
              <a:off x="5434200" y="55087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93" name="Line 430"/>
            <xdr:cNvSpPr/>
          </xdr:nvSpPr>
          <xdr:spPr>
            <a:xfrm flipH="1">
              <a:off x="5475240" y="6143040"/>
              <a:ext cx="3600" cy="593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94" name="Line 431"/>
            <xdr:cNvSpPr/>
          </xdr:nvSpPr>
          <xdr:spPr>
            <a:xfrm flipH="1">
              <a:off x="5416200" y="614304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95" name="Line 432"/>
            <xdr:cNvSpPr/>
          </xdr:nvSpPr>
          <xdr:spPr>
            <a:xfrm flipH="1">
              <a:off x="5478840" y="6143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96" name="Oval 433"/>
            <xdr:cNvSpPr/>
          </xdr:nvSpPr>
          <xdr:spPr>
            <a:xfrm>
              <a:off x="5362920" y="5792760"/>
              <a:ext cx="15480" cy="65736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97" name="Line 434"/>
            <xdr:cNvSpPr/>
          </xdr:nvSpPr>
          <xdr:spPr>
            <a:xfrm>
              <a:off x="5493240" y="6143040"/>
              <a:ext cx="788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36</xdr:row>
      <xdr:rowOff>100800</xdr:rowOff>
    </xdr:from>
    <xdr:to>
      <xdr:col>12</xdr:col>
      <xdr:colOff>592920</xdr:colOff>
      <xdr:row>37</xdr:row>
      <xdr:rowOff>135000</xdr:rowOff>
    </xdr:to>
    <xdr:grpSp>
      <xdr:nvGrpSpPr>
        <xdr:cNvPr id="598" name="Group 435"/>
        <xdr:cNvGrpSpPr/>
      </xdr:nvGrpSpPr>
      <xdr:grpSpPr>
        <a:xfrm>
          <a:off x="5362560" y="5851800"/>
          <a:ext cx="209520" cy="1326600"/>
          <a:chOff x="5362560" y="5851800"/>
          <a:chExt cx="209520" cy="1326600"/>
        </a:xfrm>
      </xdr:grpSpPr>
      <xdr:sp>
        <xdr:nvSpPr>
          <xdr:cNvPr id="599" name="Line 436"/>
          <xdr:cNvSpPr/>
        </xdr:nvSpPr>
        <xdr:spPr>
          <a:xfrm>
            <a:off x="5438160" y="59180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00" name="Line 437"/>
          <xdr:cNvSpPr/>
        </xdr:nvSpPr>
        <xdr:spPr>
          <a:xfrm flipH="1">
            <a:off x="5445000" y="59180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01" name="Line 438"/>
          <xdr:cNvSpPr/>
        </xdr:nvSpPr>
        <xdr:spPr>
          <a:xfrm>
            <a:off x="5454360" y="59180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02" name="Line 439"/>
          <xdr:cNvSpPr/>
        </xdr:nvSpPr>
        <xdr:spPr>
          <a:xfrm flipH="1">
            <a:off x="5459760" y="59180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03" name="Line 440"/>
          <xdr:cNvSpPr/>
        </xdr:nvSpPr>
        <xdr:spPr>
          <a:xfrm>
            <a:off x="5468400" y="59180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604" name="Group 441"/>
          <xdr:cNvGrpSpPr/>
        </xdr:nvGrpSpPr>
        <xdr:grpSpPr>
          <a:xfrm>
            <a:off x="5362560" y="5851800"/>
            <a:ext cx="209520" cy="1223640"/>
            <a:chOff x="5362560" y="5851800"/>
            <a:chExt cx="209520" cy="1223640"/>
          </a:xfrm>
        </xdr:grpSpPr>
        <xdr:sp>
          <xdr:nvSpPr>
            <xdr:cNvPr id="605" name="Line 442"/>
            <xdr:cNvSpPr/>
          </xdr:nvSpPr>
          <xdr:spPr>
            <a:xfrm>
              <a:off x="5370840" y="64850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06" name="Line 443"/>
            <xdr:cNvSpPr/>
          </xdr:nvSpPr>
          <xdr:spPr>
            <a:xfrm flipH="1">
              <a:off x="5433840" y="5851800"/>
              <a:ext cx="360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07" name="Line 444"/>
            <xdr:cNvSpPr/>
          </xdr:nvSpPr>
          <xdr:spPr>
            <a:xfrm flipH="1">
              <a:off x="5475240" y="6485040"/>
              <a:ext cx="3600" cy="590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08" name="Line 445"/>
            <xdr:cNvSpPr/>
          </xdr:nvSpPr>
          <xdr:spPr>
            <a:xfrm flipH="1">
              <a:off x="5415840" y="6485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09" name="Line 446"/>
            <xdr:cNvSpPr/>
          </xdr:nvSpPr>
          <xdr:spPr>
            <a:xfrm flipH="1">
              <a:off x="5478840" y="6485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10" name="Oval 447"/>
            <xdr:cNvSpPr/>
          </xdr:nvSpPr>
          <xdr:spPr>
            <a:xfrm>
              <a:off x="5362560" y="6132960"/>
              <a:ext cx="15480" cy="6516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11" name="Line 448"/>
            <xdr:cNvSpPr/>
          </xdr:nvSpPr>
          <xdr:spPr>
            <a:xfrm>
              <a:off x="5492880" y="64850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38</xdr:row>
      <xdr:rowOff>93240</xdr:rowOff>
    </xdr:from>
    <xdr:to>
      <xdr:col>12</xdr:col>
      <xdr:colOff>592920</xdr:colOff>
      <xdr:row>39</xdr:row>
      <xdr:rowOff>127080</xdr:rowOff>
    </xdr:to>
    <xdr:grpSp>
      <xdr:nvGrpSpPr>
        <xdr:cNvPr id="612" name="Group 449"/>
        <xdr:cNvGrpSpPr/>
      </xdr:nvGrpSpPr>
      <xdr:grpSpPr>
        <a:xfrm>
          <a:off x="5362920" y="6194520"/>
          <a:ext cx="209160" cy="1326600"/>
          <a:chOff x="5362920" y="6194520"/>
          <a:chExt cx="209160" cy="1326600"/>
        </a:xfrm>
      </xdr:grpSpPr>
      <xdr:sp>
        <xdr:nvSpPr>
          <xdr:cNvPr id="613" name="Line 450"/>
          <xdr:cNvSpPr/>
        </xdr:nvSpPr>
        <xdr:spPr>
          <a:xfrm>
            <a:off x="5438160" y="6249240"/>
            <a:ext cx="684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14" name="Line 451"/>
          <xdr:cNvSpPr/>
        </xdr:nvSpPr>
        <xdr:spPr>
          <a:xfrm flipH="1">
            <a:off x="5445360" y="6258600"/>
            <a:ext cx="792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15" name="Line 452"/>
          <xdr:cNvSpPr/>
        </xdr:nvSpPr>
        <xdr:spPr>
          <a:xfrm>
            <a:off x="5454720" y="62492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16" name="Line 453"/>
          <xdr:cNvSpPr/>
        </xdr:nvSpPr>
        <xdr:spPr>
          <a:xfrm flipH="1">
            <a:off x="5460120" y="6258600"/>
            <a:ext cx="82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17" name="Line 454"/>
          <xdr:cNvSpPr/>
        </xdr:nvSpPr>
        <xdr:spPr>
          <a:xfrm>
            <a:off x="5468760" y="62492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618" name="Group 455"/>
          <xdr:cNvGrpSpPr/>
        </xdr:nvGrpSpPr>
        <xdr:grpSpPr>
          <a:xfrm>
            <a:off x="5362920" y="6194520"/>
            <a:ext cx="209160" cy="1227960"/>
            <a:chOff x="5362920" y="6194520"/>
            <a:chExt cx="209160" cy="1227960"/>
          </a:xfrm>
        </xdr:grpSpPr>
        <xdr:sp>
          <xdr:nvSpPr>
            <xdr:cNvPr id="619" name="Line 456"/>
            <xdr:cNvSpPr/>
          </xdr:nvSpPr>
          <xdr:spPr>
            <a:xfrm>
              <a:off x="5371200" y="68288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20" name="Line 457"/>
            <xdr:cNvSpPr/>
          </xdr:nvSpPr>
          <xdr:spPr>
            <a:xfrm flipH="1">
              <a:off x="5434200" y="61945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21" name="Line 458"/>
            <xdr:cNvSpPr/>
          </xdr:nvSpPr>
          <xdr:spPr>
            <a:xfrm flipH="1">
              <a:off x="5475240" y="6828840"/>
              <a:ext cx="3600" cy="593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22" name="Line 459"/>
            <xdr:cNvSpPr/>
          </xdr:nvSpPr>
          <xdr:spPr>
            <a:xfrm flipH="1">
              <a:off x="5416200" y="682884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23" name="Line 460"/>
            <xdr:cNvSpPr/>
          </xdr:nvSpPr>
          <xdr:spPr>
            <a:xfrm flipH="1">
              <a:off x="5478840" y="6828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24" name="Oval 461"/>
            <xdr:cNvSpPr/>
          </xdr:nvSpPr>
          <xdr:spPr>
            <a:xfrm>
              <a:off x="5362920" y="6478560"/>
              <a:ext cx="15480" cy="65736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25" name="Line 462"/>
            <xdr:cNvSpPr/>
          </xdr:nvSpPr>
          <xdr:spPr>
            <a:xfrm>
              <a:off x="5493240" y="6828840"/>
              <a:ext cx="788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40</xdr:row>
      <xdr:rowOff>85680</xdr:rowOff>
    </xdr:from>
    <xdr:to>
      <xdr:col>12</xdr:col>
      <xdr:colOff>592920</xdr:colOff>
      <xdr:row>41</xdr:row>
      <xdr:rowOff>119880</xdr:rowOff>
    </xdr:to>
    <xdr:grpSp>
      <xdr:nvGrpSpPr>
        <xdr:cNvPr id="626" name="Group 463"/>
        <xdr:cNvGrpSpPr/>
      </xdr:nvGrpSpPr>
      <xdr:grpSpPr>
        <a:xfrm>
          <a:off x="5362560" y="6537600"/>
          <a:ext cx="209520" cy="1326600"/>
          <a:chOff x="5362560" y="6537600"/>
          <a:chExt cx="209520" cy="1326600"/>
        </a:xfrm>
      </xdr:grpSpPr>
      <xdr:sp>
        <xdr:nvSpPr>
          <xdr:cNvPr id="627" name="Line 464"/>
          <xdr:cNvSpPr/>
        </xdr:nvSpPr>
        <xdr:spPr>
          <a:xfrm>
            <a:off x="5438160" y="66038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28" name="Line 465"/>
          <xdr:cNvSpPr/>
        </xdr:nvSpPr>
        <xdr:spPr>
          <a:xfrm flipH="1">
            <a:off x="5445000" y="66038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29" name="Line 466"/>
          <xdr:cNvSpPr/>
        </xdr:nvSpPr>
        <xdr:spPr>
          <a:xfrm>
            <a:off x="5454360" y="66038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30" name="Line 467"/>
          <xdr:cNvSpPr/>
        </xdr:nvSpPr>
        <xdr:spPr>
          <a:xfrm flipH="1">
            <a:off x="5459760" y="66038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31" name="Line 468"/>
          <xdr:cNvSpPr/>
        </xdr:nvSpPr>
        <xdr:spPr>
          <a:xfrm>
            <a:off x="5468400" y="66038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632" name="Group 469"/>
          <xdr:cNvGrpSpPr/>
        </xdr:nvGrpSpPr>
        <xdr:grpSpPr>
          <a:xfrm>
            <a:off x="5362560" y="6537600"/>
            <a:ext cx="209520" cy="1223640"/>
            <a:chOff x="5362560" y="6537600"/>
            <a:chExt cx="209520" cy="1223640"/>
          </a:xfrm>
        </xdr:grpSpPr>
        <xdr:sp>
          <xdr:nvSpPr>
            <xdr:cNvPr id="633" name="Line 470"/>
            <xdr:cNvSpPr/>
          </xdr:nvSpPr>
          <xdr:spPr>
            <a:xfrm>
              <a:off x="5370840" y="71708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34" name="Line 471"/>
            <xdr:cNvSpPr/>
          </xdr:nvSpPr>
          <xdr:spPr>
            <a:xfrm flipH="1">
              <a:off x="5433840" y="6537600"/>
              <a:ext cx="360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35" name="Line 472"/>
            <xdr:cNvSpPr/>
          </xdr:nvSpPr>
          <xdr:spPr>
            <a:xfrm flipH="1">
              <a:off x="5475240" y="7170840"/>
              <a:ext cx="3600" cy="590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36" name="Line 473"/>
            <xdr:cNvSpPr/>
          </xdr:nvSpPr>
          <xdr:spPr>
            <a:xfrm flipH="1">
              <a:off x="5415840" y="7170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37" name="Line 474"/>
            <xdr:cNvSpPr/>
          </xdr:nvSpPr>
          <xdr:spPr>
            <a:xfrm flipH="1">
              <a:off x="5478840" y="7170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38" name="Oval 475"/>
            <xdr:cNvSpPr/>
          </xdr:nvSpPr>
          <xdr:spPr>
            <a:xfrm>
              <a:off x="5362560" y="6818760"/>
              <a:ext cx="15480" cy="6516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39" name="Line 476"/>
            <xdr:cNvSpPr/>
          </xdr:nvSpPr>
          <xdr:spPr>
            <a:xfrm>
              <a:off x="5492880" y="71708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42</xdr:row>
      <xdr:rowOff>78120</xdr:rowOff>
    </xdr:from>
    <xdr:to>
      <xdr:col>12</xdr:col>
      <xdr:colOff>592920</xdr:colOff>
      <xdr:row>43</xdr:row>
      <xdr:rowOff>111960</xdr:rowOff>
    </xdr:to>
    <xdr:grpSp>
      <xdr:nvGrpSpPr>
        <xdr:cNvPr id="640" name="Group 477"/>
        <xdr:cNvGrpSpPr/>
      </xdr:nvGrpSpPr>
      <xdr:grpSpPr>
        <a:xfrm>
          <a:off x="5362920" y="6880320"/>
          <a:ext cx="209160" cy="1326600"/>
          <a:chOff x="5362920" y="6880320"/>
          <a:chExt cx="209160" cy="1326600"/>
        </a:xfrm>
      </xdr:grpSpPr>
      <xdr:sp>
        <xdr:nvSpPr>
          <xdr:cNvPr id="641" name="Line 478"/>
          <xdr:cNvSpPr/>
        </xdr:nvSpPr>
        <xdr:spPr>
          <a:xfrm>
            <a:off x="5438160" y="6935040"/>
            <a:ext cx="684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42" name="Line 479"/>
          <xdr:cNvSpPr/>
        </xdr:nvSpPr>
        <xdr:spPr>
          <a:xfrm flipH="1">
            <a:off x="5445360" y="6944400"/>
            <a:ext cx="792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43" name="Line 480"/>
          <xdr:cNvSpPr/>
        </xdr:nvSpPr>
        <xdr:spPr>
          <a:xfrm>
            <a:off x="5454720" y="69350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44" name="Line 481"/>
          <xdr:cNvSpPr/>
        </xdr:nvSpPr>
        <xdr:spPr>
          <a:xfrm flipH="1">
            <a:off x="5460120" y="6944400"/>
            <a:ext cx="82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45" name="Line 482"/>
          <xdr:cNvSpPr/>
        </xdr:nvSpPr>
        <xdr:spPr>
          <a:xfrm>
            <a:off x="5468760" y="69350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646" name="Group 483"/>
          <xdr:cNvGrpSpPr/>
        </xdr:nvGrpSpPr>
        <xdr:grpSpPr>
          <a:xfrm>
            <a:off x="5362920" y="6880320"/>
            <a:ext cx="209160" cy="1227960"/>
            <a:chOff x="5362920" y="6880320"/>
            <a:chExt cx="209160" cy="1227960"/>
          </a:xfrm>
        </xdr:grpSpPr>
        <xdr:sp>
          <xdr:nvSpPr>
            <xdr:cNvPr id="647" name="Line 484"/>
            <xdr:cNvSpPr/>
          </xdr:nvSpPr>
          <xdr:spPr>
            <a:xfrm>
              <a:off x="5371200" y="75146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48" name="Line 485"/>
            <xdr:cNvSpPr/>
          </xdr:nvSpPr>
          <xdr:spPr>
            <a:xfrm flipH="1">
              <a:off x="5434200" y="68803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49" name="Line 486"/>
            <xdr:cNvSpPr/>
          </xdr:nvSpPr>
          <xdr:spPr>
            <a:xfrm flipH="1">
              <a:off x="5475240" y="7514640"/>
              <a:ext cx="3600" cy="593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50" name="Line 487"/>
            <xdr:cNvSpPr/>
          </xdr:nvSpPr>
          <xdr:spPr>
            <a:xfrm flipH="1">
              <a:off x="5416200" y="751464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51" name="Line 488"/>
            <xdr:cNvSpPr/>
          </xdr:nvSpPr>
          <xdr:spPr>
            <a:xfrm flipH="1">
              <a:off x="5478840" y="7514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52" name="Oval 489"/>
            <xdr:cNvSpPr/>
          </xdr:nvSpPr>
          <xdr:spPr>
            <a:xfrm>
              <a:off x="5362920" y="7164360"/>
              <a:ext cx="15480" cy="65736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53" name="Line 490"/>
            <xdr:cNvSpPr/>
          </xdr:nvSpPr>
          <xdr:spPr>
            <a:xfrm>
              <a:off x="5493240" y="7514640"/>
              <a:ext cx="788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44</xdr:row>
      <xdr:rowOff>70200</xdr:rowOff>
    </xdr:from>
    <xdr:to>
      <xdr:col>12</xdr:col>
      <xdr:colOff>592920</xdr:colOff>
      <xdr:row>45</xdr:row>
      <xdr:rowOff>104400</xdr:rowOff>
    </xdr:to>
    <xdr:grpSp>
      <xdr:nvGrpSpPr>
        <xdr:cNvPr id="654" name="Group 491"/>
        <xdr:cNvGrpSpPr/>
      </xdr:nvGrpSpPr>
      <xdr:grpSpPr>
        <a:xfrm>
          <a:off x="5362560" y="7223400"/>
          <a:ext cx="209520" cy="1326600"/>
          <a:chOff x="5362560" y="7223400"/>
          <a:chExt cx="209520" cy="1326600"/>
        </a:xfrm>
      </xdr:grpSpPr>
      <xdr:sp>
        <xdr:nvSpPr>
          <xdr:cNvPr id="655" name="Line 492"/>
          <xdr:cNvSpPr/>
        </xdr:nvSpPr>
        <xdr:spPr>
          <a:xfrm>
            <a:off x="5438160" y="72896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56" name="Line 493"/>
          <xdr:cNvSpPr/>
        </xdr:nvSpPr>
        <xdr:spPr>
          <a:xfrm flipH="1">
            <a:off x="5445000" y="72896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57" name="Line 494"/>
          <xdr:cNvSpPr/>
        </xdr:nvSpPr>
        <xdr:spPr>
          <a:xfrm>
            <a:off x="5454360" y="72896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58" name="Line 495"/>
          <xdr:cNvSpPr/>
        </xdr:nvSpPr>
        <xdr:spPr>
          <a:xfrm flipH="1">
            <a:off x="5459760" y="72896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59" name="Line 496"/>
          <xdr:cNvSpPr/>
        </xdr:nvSpPr>
        <xdr:spPr>
          <a:xfrm>
            <a:off x="5468400" y="72896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660" name="Group 497"/>
          <xdr:cNvGrpSpPr/>
        </xdr:nvGrpSpPr>
        <xdr:grpSpPr>
          <a:xfrm>
            <a:off x="5362560" y="7223400"/>
            <a:ext cx="209520" cy="1223640"/>
            <a:chOff x="5362560" y="7223400"/>
            <a:chExt cx="209520" cy="1223640"/>
          </a:xfrm>
        </xdr:grpSpPr>
        <xdr:sp>
          <xdr:nvSpPr>
            <xdr:cNvPr id="661" name="Line 498"/>
            <xdr:cNvSpPr/>
          </xdr:nvSpPr>
          <xdr:spPr>
            <a:xfrm>
              <a:off x="5370840" y="78566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62" name="Line 499"/>
            <xdr:cNvSpPr/>
          </xdr:nvSpPr>
          <xdr:spPr>
            <a:xfrm flipH="1">
              <a:off x="5433840" y="7223400"/>
              <a:ext cx="360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63" name="Line 500"/>
            <xdr:cNvSpPr/>
          </xdr:nvSpPr>
          <xdr:spPr>
            <a:xfrm flipH="1">
              <a:off x="5475240" y="7856640"/>
              <a:ext cx="3600" cy="590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64" name="Line 501"/>
            <xdr:cNvSpPr/>
          </xdr:nvSpPr>
          <xdr:spPr>
            <a:xfrm flipH="1">
              <a:off x="5415840" y="7856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65" name="Line 502"/>
            <xdr:cNvSpPr/>
          </xdr:nvSpPr>
          <xdr:spPr>
            <a:xfrm flipH="1">
              <a:off x="5478840" y="7856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66" name="Oval 503"/>
            <xdr:cNvSpPr/>
          </xdr:nvSpPr>
          <xdr:spPr>
            <a:xfrm>
              <a:off x="5362560" y="7504560"/>
              <a:ext cx="15480" cy="6516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67" name="Line 504"/>
            <xdr:cNvSpPr/>
          </xdr:nvSpPr>
          <xdr:spPr>
            <a:xfrm>
              <a:off x="5492880" y="78566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46</xdr:row>
      <xdr:rowOff>63000</xdr:rowOff>
    </xdr:from>
    <xdr:to>
      <xdr:col>12</xdr:col>
      <xdr:colOff>592920</xdr:colOff>
      <xdr:row>47</xdr:row>
      <xdr:rowOff>96840</xdr:rowOff>
    </xdr:to>
    <xdr:grpSp>
      <xdr:nvGrpSpPr>
        <xdr:cNvPr id="668" name="Group 505"/>
        <xdr:cNvGrpSpPr/>
      </xdr:nvGrpSpPr>
      <xdr:grpSpPr>
        <a:xfrm>
          <a:off x="5362920" y="7566120"/>
          <a:ext cx="209160" cy="1326600"/>
          <a:chOff x="5362920" y="7566120"/>
          <a:chExt cx="209160" cy="1326600"/>
        </a:xfrm>
      </xdr:grpSpPr>
      <xdr:sp>
        <xdr:nvSpPr>
          <xdr:cNvPr id="669" name="Line 506"/>
          <xdr:cNvSpPr/>
        </xdr:nvSpPr>
        <xdr:spPr>
          <a:xfrm>
            <a:off x="5438160" y="7620840"/>
            <a:ext cx="684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70" name="Line 507"/>
          <xdr:cNvSpPr/>
        </xdr:nvSpPr>
        <xdr:spPr>
          <a:xfrm flipH="1">
            <a:off x="5445360" y="7630200"/>
            <a:ext cx="792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71" name="Line 508"/>
          <xdr:cNvSpPr/>
        </xdr:nvSpPr>
        <xdr:spPr>
          <a:xfrm>
            <a:off x="5454720" y="76208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72" name="Line 509"/>
          <xdr:cNvSpPr/>
        </xdr:nvSpPr>
        <xdr:spPr>
          <a:xfrm flipH="1">
            <a:off x="5460120" y="7630200"/>
            <a:ext cx="82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73" name="Line 510"/>
          <xdr:cNvSpPr/>
        </xdr:nvSpPr>
        <xdr:spPr>
          <a:xfrm>
            <a:off x="5468760" y="76208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674" name="Group 511"/>
          <xdr:cNvGrpSpPr/>
        </xdr:nvGrpSpPr>
        <xdr:grpSpPr>
          <a:xfrm>
            <a:off x="5362920" y="7566120"/>
            <a:ext cx="209160" cy="1227960"/>
            <a:chOff x="5362920" y="7566120"/>
            <a:chExt cx="209160" cy="1227960"/>
          </a:xfrm>
        </xdr:grpSpPr>
        <xdr:sp>
          <xdr:nvSpPr>
            <xdr:cNvPr id="675" name="Line 512"/>
            <xdr:cNvSpPr/>
          </xdr:nvSpPr>
          <xdr:spPr>
            <a:xfrm>
              <a:off x="5371200" y="82004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76" name="Line 513"/>
            <xdr:cNvSpPr/>
          </xdr:nvSpPr>
          <xdr:spPr>
            <a:xfrm flipH="1">
              <a:off x="5434200" y="75661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77" name="Line 514"/>
            <xdr:cNvSpPr/>
          </xdr:nvSpPr>
          <xdr:spPr>
            <a:xfrm flipH="1">
              <a:off x="5475240" y="8200440"/>
              <a:ext cx="3600" cy="593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78" name="Line 515"/>
            <xdr:cNvSpPr/>
          </xdr:nvSpPr>
          <xdr:spPr>
            <a:xfrm flipH="1">
              <a:off x="5416200" y="820044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79" name="Line 516"/>
            <xdr:cNvSpPr/>
          </xdr:nvSpPr>
          <xdr:spPr>
            <a:xfrm flipH="1">
              <a:off x="5478840" y="82004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80" name="Oval 517"/>
            <xdr:cNvSpPr/>
          </xdr:nvSpPr>
          <xdr:spPr>
            <a:xfrm>
              <a:off x="5362920" y="7850160"/>
              <a:ext cx="15480" cy="65736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81" name="Line 518"/>
            <xdr:cNvSpPr/>
          </xdr:nvSpPr>
          <xdr:spPr>
            <a:xfrm>
              <a:off x="5493240" y="8200440"/>
              <a:ext cx="788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48</xdr:row>
      <xdr:rowOff>55080</xdr:rowOff>
    </xdr:from>
    <xdr:to>
      <xdr:col>12</xdr:col>
      <xdr:colOff>592920</xdr:colOff>
      <xdr:row>49</xdr:row>
      <xdr:rowOff>89280</xdr:rowOff>
    </xdr:to>
    <xdr:grpSp>
      <xdr:nvGrpSpPr>
        <xdr:cNvPr id="682" name="Group 519"/>
        <xdr:cNvGrpSpPr/>
      </xdr:nvGrpSpPr>
      <xdr:grpSpPr>
        <a:xfrm>
          <a:off x="5362560" y="7909200"/>
          <a:ext cx="209520" cy="1326600"/>
          <a:chOff x="5362560" y="7909200"/>
          <a:chExt cx="209520" cy="1326600"/>
        </a:xfrm>
      </xdr:grpSpPr>
      <xdr:sp>
        <xdr:nvSpPr>
          <xdr:cNvPr id="683" name="Line 520"/>
          <xdr:cNvSpPr/>
        </xdr:nvSpPr>
        <xdr:spPr>
          <a:xfrm>
            <a:off x="5438160" y="79754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84" name="Line 521"/>
          <xdr:cNvSpPr/>
        </xdr:nvSpPr>
        <xdr:spPr>
          <a:xfrm flipH="1">
            <a:off x="5445000" y="79754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85" name="Line 522"/>
          <xdr:cNvSpPr/>
        </xdr:nvSpPr>
        <xdr:spPr>
          <a:xfrm>
            <a:off x="5454360" y="79754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86" name="Line 523"/>
          <xdr:cNvSpPr/>
        </xdr:nvSpPr>
        <xdr:spPr>
          <a:xfrm flipH="1">
            <a:off x="5459760" y="79754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87" name="Line 524"/>
          <xdr:cNvSpPr/>
        </xdr:nvSpPr>
        <xdr:spPr>
          <a:xfrm>
            <a:off x="5468400" y="79754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688" name="Group 525"/>
          <xdr:cNvGrpSpPr/>
        </xdr:nvGrpSpPr>
        <xdr:grpSpPr>
          <a:xfrm>
            <a:off x="5362560" y="7909200"/>
            <a:ext cx="209520" cy="1223640"/>
            <a:chOff x="5362560" y="7909200"/>
            <a:chExt cx="209520" cy="1223640"/>
          </a:xfrm>
        </xdr:grpSpPr>
        <xdr:sp>
          <xdr:nvSpPr>
            <xdr:cNvPr id="689" name="Line 526"/>
            <xdr:cNvSpPr/>
          </xdr:nvSpPr>
          <xdr:spPr>
            <a:xfrm>
              <a:off x="5370840" y="85424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90" name="Line 527"/>
            <xdr:cNvSpPr/>
          </xdr:nvSpPr>
          <xdr:spPr>
            <a:xfrm flipH="1">
              <a:off x="5433840" y="7909200"/>
              <a:ext cx="360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91" name="Line 528"/>
            <xdr:cNvSpPr/>
          </xdr:nvSpPr>
          <xdr:spPr>
            <a:xfrm flipH="1">
              <a:off x="5475240" y="8542440"/>
              <a:ext cx="3600" cy="590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92" name="Line 529"/>
            <xdr:cNvSpPr/>
          </xdr:nvSpPr>
          <xdr:spPr>
            <a:xfrm flipH="1">
              <a:off x="5415840" y="85424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93" name="Line 530"/>
            <xdr:cNvSpPr/>
          </xdr:nvSpPr>
          <xdr:spPr>
            <a:xfrm flipH="1">
              <a:off x="5478840" y="85424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94" name="Oval 531"/>
            <xdr:cNvSpPr/>
          </xdr:nvSpPr>
          <xdr:spPr>
            <a:xfrm>
              <a:off x="5362560" y="8190360"/>
              <a:ext cx="15480" cy="6516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95" name="Line 532"/>
            <xdr:cNvSpPr/>
          </xdr:nvSpPr>
          <xdr:spPr>
            <a:xfrm>
              <a:off x="5492880" y="85424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50</xdr:row>
      <xdr:rowOff>56880</xdr:rowOff>
    </xdr:from>
    <xdr:to>
      <xdr:col>12</xdr:col>
      <xdr:colOff>592920</xdr:colOff>
      <xdr:row>51</xdr:row>
      <xdr:rowOff>81360</xdr:rowOff>
    </xdr:to>
    <xdr:grpSp>
      <xdr:nvGrpSpPr>
        <xdr:cNvPr id="696" name="Group 533"/>
        <xdr:cNvGrpSpPr/>
      </xdr:nvGrpSpPr>
      <xdr:grpSpPr>
        <a:xfrm>
          <a:off x="5367600" y="8256600"/>
          <a:ext cx="199800" cy="1326600"/>
          <a:chOff x="5367600" y="8256600"/>
          <a:chExt cx="199800" cy="1326600"/>
        </a:xfrm>
      </xdr:grpSpPr>
      <xdr:sp>
        <xdr:nvSpPr>
          <xdr:cNvPr id="697" name="Line 534"/>
          <xdr:cNvSpPr/>
        </xdr:nvSpPr>
        <xdr:spPr>
          <a:xfrm>
            <a:off x="5439600" y="8318880"/>
            <a:ext cx="6480" cy="12592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98" name="Line 535"/>
          <xdr:cNvSpPr/>
        </xdr:nvSpPr>
        <xdr:spPr>
          <a:xfrm flipH="1">
            <a:off x="5446080" y="8323560"/>
            <a:ext cx="7920" cy="12596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699" name="Line 536"/>
          <xdr:cNvSpPr/>
        </xdr:nvSpPr>
        <xdr:spPr>
          <a:xfrm>
            <a:off x="5455080" y="8318880"/>
            <a:ext cx="6480" cy="12592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00" name="Line 537"/>
          <xdr:cNvSpPr/>
        </xdr:nvSpPr>
        <xdr:spPr>
          <a:xfrm flipH="1">
            <a:off x="5460480" y="8323560"/>
            <a:ext cx="7920" cy="12596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01" name="Line 538"/>
          <xdr:cNvSpPr/>
        </xdr:nvSpPr>
        <xdr:spPr>
          <a:xfrm>
            <a:off x="5468760" y="8318880"/>
            <a:ext cx="6120" cy="12592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702" name="Group 539"/>
          <xdr:cNvGrpSpPr/>
        </xdr:nvGrpSpPr>
        <xdr:grpSpPr>
          <a:xfrm>
            <a:off x="5367600" y="8256600"/>
            <a:ext cx="199800" cy="1225800"/>
            <a:chOff x="5367600" y="8256600"/>
            <a:chExt cx="199800" cy="1225800"/>
          </a:xfrm>
        </xdr:grpSpPr>
        <xdr:sp>
          <xdr:nvSpPr>
            <xdr:cNvPr id="703" name="Line 540"/>
            <xdr:cNvSpPr/>
          </xdr:nvSpPr>
          <xdr:spPr>
            <a:xfrm>
              <a:off x="5375520" y="8892000"/>
              <a:ext cx="424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04" name="Line 541"/>
            <xdr:cNvSpPr/>
          </xdr:nvSpPr>
          <xdr:spPr>
            <a:xfrm flipH="1">
              <a:off x="5435640" y="8256600"/>
              <a:ext cx="3600" cy="6235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05" name="Line 542"/>
            <xdr:cNvSpPr/>
          </xdr:nvSpPr>
          <xdr:spPr>
            <a:xfrm flipH="1">
              <a:off x="5474880" y="8892000"/>
              <a:ext cx="3600" cy="590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06" name="Line 543"/>
            <xdr:cNvSpPr/>
          </xdr:nvSpPr>
          <xdr:spPr>
            <a:xfrm flipH="1">
              <a:off x="5418360" y="8892000"/>
              <a:ext cx="1692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07" name="Line 544"/>
            <xdr:cNvSpPr/>
          </xdr:nvSpPr>
          <xdr:spPr>
            <a:xfrm flipH="1">
              <a:off x="5478480" y="8892000"/>
              <a:ext cx="1656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08" name="Oval 545"/>
            <xdr:cNvSpPr/>
          </xdr:nvSpPr>
          <xdr:spPr>
            <a:xfrm>
              <a:off x="5367600" y="8537400"/>
              <a:ext cx="14760" cy="65232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09" name="Line 546"/>
            <xdr:cNvSpPr/>
          </xdr:nvSpPr>
          <xdr:spPr>
            <a:xfrm>
              <a:off x="5491800" y="8892000"/>
              <a:ext cx="756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52</xdr:row>
      <xdr:rowOff>39960</xdr:rowOff>
    </xdr:from>
    <xdr:to>
      <xdr:col>12</xdr:col>
      <xdr:colOff>592920</xdr:colOff>
      <xdr:row>53</xdr:row>
      <xdr:rowOff>74160</xdr:rowOff>
    </xdr:to>
    <xdr:grpSp>
      <xdr:nvGrpSpPr>
        <xdr:cNvPr id="710" name="Group 547"/>
        <xdr:cNvGrpSpPr/>
      </xdr:nvGrpSpPr>
      <xdr:grpSpPr>
        <a:xfrm>
          <a:off x="5362560" y="8595000"/>
          <a:ext cx="209520" cy="1326600"/>
          <a:chOff x="5362560" y="8595000"/>
          <a:chExt cx="209520" cy="1326600"/>
        </a:xfrm>
      </xdr:grpSpPr>
      <xdr:sp>
        <xdr:nvSpPr>
          <xdr:cNvPr id="711" name="Line 548"/>
          <xdr:cNvSpPr/>
        </xdr:nvSpPr>
        <xdr:spPr>
          <a:xfrm>
            <a:off x="5438160" y="86612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12" name="Line 549"/>
          <xdr:cNvSpPr/>
        </xdr:nvSpPr>
        <xdr:spPr>
          <a:xfrm flipH="1">
            <a:off x="5445000" y="86612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13" name="Line 550"/>
          <xdr:cNvSpPr/>
        </xdr:nvSpPr>
        <xdr:spPr>
          <a:xfrm>
            <a:off x="5454360" y="86612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14" name="Line 551"/>
          <xdr:cNvSpPr/>
        </xdr:nvSpPr>
        <xdr:spPr>
          <a:xfrm flipH="1">
            <a:off x="5459760" y="86612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15" name="Line 552"/>
          <xdr:cNvSpPr/>
        </xdr:nvSpPr>
        <xdr:spPr>
          <a:xfrm>
            <a:off x="5468400" y="86612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716" name="Group 553"/>
          <xdr:cNvGrpSpPr/>
        </xdr:nvGrpSpPr>
        <xdr:grpSpPr>
          <a:xfrm>
            <a:off x="5362560" y="8595000"/>
            <a:ext cx="209520" cy="1223640"/>
            <a:chOff x="5362560" y="8595000"/>
            <a:chExt cx="209520" cy="1223640"/>
          </a:xfrm>
        </xdr:grpSpPr>
        <xdr:sp>
          <xdr:nvSpPr>
            <xdr:cNvPr id="717" name="Line 554"/>
            <xdr:cNvSpPr/>
          </xdr:nvSpPr>
          <xdr:spPr>
            <a:xfrm>
              <a:off x="5370840" y="92282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18" name="Line 555"/>
            <xdr:cNvSpPr/>
          </xdr:nvSpPr>
          <xdr:spPr>
            <a:xfrm flipH="1">
              <a:off x="5433840" y="8595000"/>
              <a:ext cx="360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19" name="Line 556"/>
            <xdr:cNvSpPr/>
          </xdr:nvSpPr>
          <xdr:spPr>
            <a:xfrm flipH="1">
              <a:off x="5475240" y="9228240"/>
              <a:ext cx="3600" cy="590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20" name="Line 557"/>
            <xdr:cNvSpPr/>
          </xdr:nvSpPr>
          <xdr:spPr>
            <a:xfrm flipH="1">
              <a:off x="5415840" y="92282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21" name="Line 558"/>
            <xdr:cNvSpPr/>
          </xdr:nvSpPr>
          <xdr:spPr>
            <a:xfrm flipH="1">
              <a:off x="5478840" y="92282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22" name="Oval 559"/>
            <xdr:cNvSpPr/>
          </xdr:nvSpPr>
          <xdr:spPr>
            <a:xfrm>
              <a:off x="5362560" y="8876160"/>
              <a:ext cx="15480" cy="6516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23" name="Line 560"/>
            <xdr:cNvSpPr/>
          </xdr:nvSpPr>
          <xdr:spPr>
            <a:xfrm>
              <a:off x="5492880" y="92282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54</xdr:row>
      <xdr:rowOff>32400</xdr:rowOff>
    </xdr:from>
    <xdr:to>
      <xdr:col>12</xdr:col>
      <xdr:colOff>592920</xdr:colOff>
      <xdr:row>55</xdr:row>
      <xdr:rowOff>66240</xdr:rowOff>
    </xdr:to>
    <xdr:grpSp>
      <xdr:nvGrpSpPr>
        <xdr:cNvPr id="724" name="Group 561"/>
        <xdr:cNvGrpSpPr/>
      </xdr:nvGrpSpPr>
      <xdr:grpSpPr>
        <a:xfrm>
          <a:off x="5362920" y="8937720"/>
          <a:ext cx="209160" cy="1326600"/>
          <a:chOff x="5362920" y="8937720"/>
          <a:chExt cx="209160" cy="1326600"/>
        </a:xfrm>
      </xdr:grpSpPr>
      <xdr:sp>
        <xdr:nvSpPr>
          <xdr:cNvPr id="725" name="Line 562"/>
          <xdr:cNvSpPr/>
        </xdr:nvSpPr>
        <xdr:spPr>
          <a:xfrm>
            <a:off x="5438160" y="8992440"/>
            <a:ext cx="684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26" name="Line 563"/>
          <xdr:cNvSpPr/>
        </xdr:nvSpPr>
        <xdr:spPr>
          <a:xfrm flipH="1">
            <a:off x="5445360" y="9001800"/>
            <a:ext cx="792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27" name="Line 564"/>
          <xdr:cNvSpPr/>
        </xdr:nvSpPr>
        <xdr:spPr>
          <a:xfrm>
            <a:off x="5454720" y="89924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28" name="Line 565"/>
          <xdr:cNvSpPr/>
        </xdr:nvSpPr>
        <xdr:spPr>
          <a:xfrm flipH="1">
            <a:off x="5460120" y="9001800"/>
            <a:ext cx="82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29" name="Line 566"/>
          <xdr:cNvSpPr/>
        </xdr:nvSpPr>
        <xdr:spPr>
          <a:xfrm>
            <a:off x="5468760" y="89924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730" name="Group 567"/>
          <xdr:cNvGrpSpPr/>
        </xdr:nvGrpSpPr>
        <xdr:grpSpPr>
          <a:xfrm>
            <a:off x="5362920" y="8937720"/>
            <a:ext cx="209160" cy="1227960"/>
            <a:chOff x="5362920" y="8937720"/>
            <a:chExt cx="209160" cy="1227960"/>
          </a:xfrm>
        </xdr:grpSpPr>
        <xdr:sp>
          <xdr:nvSpPr>
            <xdr:cNvPr id="731" name="Line 568"/>
            <xdr:cNvSpPr/>
          </xdr:nvSpPr>
          <xdr:spPr>
            <a:xfrm>
              <a:off x="5371200" y="95720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32" name="Line 569"/>
            <xdr:cNvSpPr/>
          </xdr:nvSpPr>
          <xdr:spPr>
            <a:xfrm flipH="1">
              <a:off x="5434200" y="89377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33" name="Line 570"/>
            <xdr:cNvSpPr/>
          </xdr:nvSpPr>
          <xdr:spPr>
            <a:xfrm flipH="1">
              <a:off x="5475240" y="9572040"/>
              <a:ext cx="3600" cy="593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34" name="Line 571"/>
            <xdr:cNvSpPr/>
          </xdr:nvSpPr>
          <xdr:spPr>
            <a:xfrm flipH="1">
              <a:off x="5416200" y="957204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35" name="Line 572"/>
            <xdr:cNvSpPr/>
          </xdr:nvSpPr>
          <xdr:spPr>
            <a:xfrm flipH="1">
              <a:off x="5478840" y="9572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36" name="Oval 573"/>
            <xdr:cNvSpPr/>
          </xdr:nvSpPr>
          <xdr:spPr>
            <a:xfrm>
              <a:off x="5362920" y="9221760"/>
              <a:ext cx="15480" cy="65736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37" name="Line 574"/>
            <xdr:cNvSpPr/>
          </xdr:nvSpPr>
          <xdr:spPr>
            <a:xfrm>
              <a:off x="5493240" y="9572040"/>
              <a:ext cx="788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56</xdr:row>
      <xdr:rowOff>24480</xdr:rowOff>
    </xdr:from>
    <xdr:to>
      <xdr:col>12</xdr:col>
      <xdr:colOff>592920</xdr:colOff>
      <xdr:row>57</xdr:row>
      <xdr:rowOff>58680</xdr:rowOff>
    </xdr:to>
    <xdr:grpSp>
      <xdr:nvGrpSpPr>
        <xdr:cNvPr id="738" name="Group 575"/>
        <xdr:cNvGrpSpPr/>
      </xdr:nvGrpSpPr>
      <xdr:grpSpPr>
        <a:xfrm>
          <a:off x="5362560" y="9280800"/>
          <a:ext cx="209520" cy="1326600"/>
          <a:chOff x="5362560" y="9280800"/>
          <a:chExt cx="209520" cy="1326600"/>
        </a:xfrm>
      </xdr:grpSpPr>
      <xdr:sp>
        <xdr:nvSpPr>
          <xdr:cNvPr id="739" name="Line 576"/>
          <xdr:cNvSpPr/>
        </xdr:nvSpPr>
        <xdr:spPr>
          <a:xfrm>
            <a:off x="5438160" y="93470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40" name="Line 577"/>
          <xdr:cNvSpPr/>
        </xdr:nvSpPr>
        <xdr:spPr>
          <a:xfrm flipH="1">
            <a:off x="5445000" y="93470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41" name="Line 578"/>
          <xdr:cNvSpPr/>
        </xdr:nvSpPr>
        <xdr:spPr>
          <a:xfrm>
            <a:off x="5454360" y="93470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42" name="Line 579"/>
          <xdr:cNvSpPr/>
        </xdr:nvSpPr>
        <xdr:spPr>
          <a:xfrm flipH="1">
            <a:off x="5459760" y="93470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43" name="Line 580"/>
          <xdr:cNvSpPr/>
        </xdr:nvSpPr>
        <xdr:spPr>
          <a:xfrm>
            <a:off x="5468400" y="93470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744" name="Group 581"/>
          <xdr:cNvGrpSpPr/>
        </xdr:nvGrpSpPr>
        <xdr:grpSpPr>
          <a:xfrm>
            <a:off x="5362560" y="9280800"/>
            <a:ext cx="209520" cy="1223640"/>
            <a:chOff x="5362560" y="9280800"/>
            <a:chExt cx="209520" cy="1223640"/>
          </a:xfrm>
        </xdr:grpSpPr>
        <xdr:sp>
          <xdr:nvSpPr>
            <xdr:cNvPr id="745" name="Line 582"/>
            <xdr:cNvSpPr/>
          </xdr:nvSpPr>
          <xdr:spPr>
            <a:xfrm>
              <a:off x="5370840" y="99140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46" name="Line 583"/>
            <xdr:cNvSpPr/>
          </xdr:nvSpPr>
          <xdr:spPr>
            <a:xfrm flipH="1">
              <a:off x="5433840" y="9280800"/>
              <a:ext cx="360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47" name="Line 584"/>
            <xdr:cNvSpPr/>
          </xdr:nvSpPr>
          <xdr:spPr>
            <a:xfrm flipH="1">
              <a:off x="5475240" y="9914040"/>
              <a:ext cx="3600" cy="590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48" name="Line 585"/>
            <xdr:cNvSpPr/>
          </xdr:nvSpPr>
          <xdr:spPr>
            <a:xfrm flipH="1">
              <a:off x="5415840" y="9914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49" name="Line 586"/>
            <xdr:cNvSpPr/>
          </xdr:nvSpPr>
          <xdr:spPr>
            <a:xfrm flipH="1">
              <a:off x="5478840" y="9914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50" name="Oval 587"/>
            <xdr:cNvSpPr/>
          </xdr:nvSpPr>
          <xdr:spPr>
            <a:xfrm>
              <a:off x="5362560" y="9561960"/>
              <a:ext cx="15480" cy="6516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51" name="Line 588"/>
            <xdr:cNvSpPr/>
          </xdr:nvSpPr>
          <xdr:spPr>
            <a:xfrm>
              <a:off x="5492880" y="99140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58</xdr:row>
      <xdr:rowOff>17280</xdr:rowOff>
    </xdr:from>
    <xdr:to>
      <xdr:col>12</xdr:col>
      <xdr:colOff>592920</xdr:colOff>
      <xdr:row>59</xdr:row>
      <xdr:rowOff>51120</xdr:rowOff>
    </xdr:to>
    <xdr:grpSp>
      <xdr:nvGrpSpPr>
        <xdr:cNvPr id="752" name="Group 589"/>
        <xdr:cNvGrpSpPr/>
      </xdr:nvGrpSpPr>
      <xdr:grpSpPr>
        <a:xfrm>
          <a:off x="5362920" y="9623520"/>
          <a:ext cx="209160" cy="1326600"/>
          <a:chOff x="5362920" y="9623520"/>
          <a:chExt cx="209160" cy="1326600"/>
        </a:xfrm>
      </xdr:grpSpPr>
      <xdr:sp>
        <xdr:nvSpPr>
          <xdr:cNvPr id="753" name="Line 590"/>
          <xdr:cNvSpPr/>
        </xdr:nvSpPr>
        <xdr:spPr>
          <a:xfrm>
            <a:off x="5438160" y="9678240"/>
            <a:ext cx="684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54" name="Line 591"/>
          <xdr:cNvSpPr/>
        </xdr:nvSpPr>
        <xdr:spPr>
          <a:xfrm flipH="1">
            <a:off x="5445360" y="9687600"/>
            <a:ext cx="792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55" name="Line 592"/>
          <xdr:cNvSpPr/>
        </xdr:nvSpPr>
        <xdr:spPr>
          <a:xfrm>
            <a:off x="5454720" y="96782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56" name="Line 593"/>
          <xdr:cNvSpPr/>
        </xdr:nvSpPr>
        <xdr:spPr>
          <a:xfrm flipH="1">
            <a:off x="5460120" y="9687600"/>
            <a:ext cx="82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57" name="Line 594"/>
          <xdr:cNvSpPr/>
        </xdr:nvSpPr>
        <xdr:spPr>
          <a:xfrm>
            <a:off x="5468760" y="96782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758" name="Group 595"/>
          <xdr:cNvGrpSpPr/>
        </xdr:nvGrpSpPr>
        <xdr:grpSpPr>
          <a:xfrm>
            <a:off x="5362920" y="9623520"/>
            <a:ext cx="209160" cy="1227960"/>
            <a:chOff x="5362920" y="9623520"/>
            <a:chExt cx="209160" cy="1227960"/>
          </a:xfrm>
        </xdr:grpSpPr>
        <xdr:sp>
          <xdr:nvSpPr>
            <xdr:cNvPr id="759" name="Line 596"/>
            <xdr:cNvSpPr/>
          </xdr:nvSpPr>
          <xdr:spPr>
            <a:xfrm>
              <a:off x="5371200" y="102578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60" name="Line 597"/>
            <xdr:cNvSpPr/>
          </xdr:nvSpPr>
          <xdr:spPr>
            <a:xfrm flipH="1">
              <a:off x="5434200" y="96235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61" name="Line 598"/>
            <xdr:cNvSpPr/>
          </xdr:nvSpPr>
          <xdr:spPr>
            <a:xfrm flipH="1">
              <a:off x="5475240" y="10257840"/>
              <a:ext cx="3600" cy="593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62" name="Line 599"/>
            <xdr:cNvSpPr/>
          </xdr:nvSpPr>
          <xdr:spPr>
            <a:xfrm flipH="1">
              <a:off x="5416200" y="1025784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63" name="Line 600"/>
            <xdr:cNvSpPr/>
          </xdr:nvSpPr>
          <xdr:spPr>
            <a:xfrm flipH="1">
              <a:off x="5478840" y="10257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64" name="Oval 601"/>
            <xdr:cNvSpPr/>
          </xdr:nvSpPr>
          <xdr:spPr>
            <a:xfrm>
              <a:off x="5362920" y="9907560"/>
              <a:ext cx="15480" cy="65736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65" name="Line 602"/>
            <xdr:cNvSpPr/>
          </xdr:nvSpPr>
          <xdr:spPr>
            <a:xfrm>
              <a:off x="5493240" y="10257840"/>
              <a:ext cx="788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60</xdr:row>
      <xdr:rowOff>9360</xdr:rowOff>
    </xdr:from>
    <xdr:to>
      <xdr:col>12</xdr:col>
      <xdr:colOff>592920</xdr:colOff>
      <xdr:row>61</xdr:row>
      <xdr:rowOff>43560</xdr:rowOff>
    </xdr:to>
    <xdr:grpSp>
      <xdr:nvGrpSpPr>
        <xdr:cNvPr id="766" name="Group 603"/>
        <xdr:cNvGrpSpPr/>
      </xdr:nvGrpSpPr>
      <xdr:grpSpPr>
        <a:xfrm>
          <a:off x="5362560" y="9966600"/>
          <a:ext cx="209520" cy="1326600"/>
          <a:chOff x="5362560" y="9966600"/>
          <a:chExt cx="209520" cy="1326600"/>
        </a:xfrm>
      </xdr:grpSpPr>
      <xdr:sp>
        <xdr:nvSpPr>
          <xdr:cNvPr id="767" name="Line 604"/>
          <xdr:cNvSpPr/>
        </xdr:nvSpPr>
        <xdr:spPr>
          <a:xfrm>
            <a:off x="5438160" y="100328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68" name="Line 605"/>
          <xdr:cNvSpPr/>
        </xdr:nvSpPr>
        <xdr:spPr>
          <a:xfrm flipH="1">
            <a:off x="5445000" y="100328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69" name="Line 606"/>
          <xdr:cNvSpPr/>
        </xdr:nvSpPr>
        <xdr:spPr>
          <a:xfrm>
            <a:off x="5454360" y="100328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70" name="Line 607"/>
          <xdr:cNvSpPr/>
        </xdr:nvSpPr>
        <xdr:spPr>
          <a:xfrm flipH="1">
            <a:off x="5459760" y="100328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71" name="Line 608"/>
          <xdr:cNvSpPr/>
        </xdr:nvSpPr>
        <xdr:spPr>
          <a:xfrm>
            <a:off x="5468400" y="100328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772" name="Group 609"/>
          <xdr:cNvGrpSpPr/>
        </xdr:nvGrpSpPr>
        <xdr:grpSpPr>
          <a:xfrm>
            <a:off x="5362560" y="9966600"/>
            <a:ext cx="209520" cy="1223640"/>
            <a:chOff x="5362560" y="9966600"/>
            <a:chExt cx="209520" cy="1223640"/>
          </a:xfrm>
        </xdr:grpSpPr>
        <xdr:sp>
          <xdr:nvSpPr>
            <xdr:cNvPr id="773" name="Line 610"/>
            <xdr:cNvSpPr/>
          </xdr:nvSpPr>
          <xdr:spPr>
            <a:xfrm>
              <a:off x="5370840" y="105998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74" name="Line 611"/>
            <xdr:cNvSpPr/>
          </xdr:nvSpPr>
          <xdr:spPr>
            <a:xfrm flipH="1">
              <a:off x="5433840" y="9966600"/>
              <a:ext cx="360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75" name="Line 612"/>
            <xdr:cNvSpPr/>
          </xdr:nvSpPr>
          <xdr:spPr>
            <a:xfrm flipH="1">
              <a:off x="5475240" y="10599840"/>
              <a:ext cx="3600" cy="590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76" name="Line 613"/>
            <xdr:cNvSpPr/>
          </xdr:nvSpPr>
          <xdr:spPr>
            <a:xfrm flipH="1">
              <a:off x="5415840" y="10599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77" name="Line 614"/>
            <xdr:cNvSpPr/>
          </xdr:nvSpPr>
          <xdr:spPr>
            <a:xfrm flipH="1">
              <a:off x="5478840" y="10599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78" name="Oval 615"/>
            <xdr:cNvSpPr/>
          </xdr:nvSpPr>
          <xdr:spPr>
            <a:xfrm>
              <a:off x="5362560" y="10247760"/>
              <a:ext cx="15480" cy="6516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79" name="Line 616"/>
            <xdr:cNvSpPr/>
          </xdr:nvSpPr>
          <xdr:spPr>
            <a:xfrm>
              <a:off x="5492880" y="105998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62</xdr:row>
      <xdr:rowOff>1800</xdr:rowOff>
    </xdr:from>
    <xdr:to>
      <xdr:col>12</xdr:col>
      <xdr:colOff>592920</xdr:colOff>
      <xdr:row>63</xdr:row>
      <xdr:rowOff>35640</xdr:rowOff>
    </xdr:to>
    <xdr:grpSp>
      <xdr:nvGrpSpPr>
        <xdr:cNvPr id="780" name="Group 617"/>
        <xdr:cNvGrpSpPr/>
      </xdr:nvGrpSpPr>
      <xdr:grpSpPr>
        <a:xfrm>
          <a:off x="5362920" y="10309320"/>
          <a:ext cx="209160" cy="1326600"/>
          <a:chOff x="5362920" y="10309320"/>
          <a:chExt cx="209160" cy="1326600"/>
        </a:xfrm>
      </xdr:grpSpPr>
      <xdr:sp>
        <xdr:nvSpPr>
          <xdr:cNvPr id="781" name="Line 618"/>
          <xdr:cNvSpPr/>
        </xdr:nvSpPr>
        <xdr:spPr>
          <a:xfrm>
            <a:off x="5438160" y="10364040"/>
            <a:ext cx="684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82" name="Line 619"/>
          <xdr:cNvSpPr/>
        </xdr:nvSpPr>
        <xdr:spPr>
          <a:xfrm flipH="1">
            <a:off x="5445360" y="10373400"/>
            <a:ext cx="792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83" name="Line 620"/>
          <xdr:cNvSpPr/>
        </xdr:nvSpPr>
        <xdr:spPr>
          <a:xfrm>
            <a:off x="5454720" y="103640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84" name="Line 621"/>
          <xdr:cNvSpPr/>
        </xdr:nvSpPr>
        <xdr:spPr>
          <a:xfrm flipH="1">
            <a:off x="5460120" y="10373400"/>
            <a:ext cx="82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85" name="Line 622"/>
          <xdr:cNvSpPr/>
        </xdr:nvSpPr>
        <xdr:spPr>
          <a:xfrm>
            <a:off x="5468760" y="103640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786" name="Group 623"/>
          <xdr:cNvGrpSpPr/>
        </xdr:nvGrpSpPr>
        <xdr:grpSpPr>
          <a:xfrm>
            <a:off x="5362920" y="10309320"/>
            <a:ext cx="209160" cy="1227960"/>
            <a:chOff x="5362920" y="10309320"/>
            <a:chExt cx="209160" cy="1227960"/>
          </a:xfrm>
        </xdr:grpSpPr>
        <xdr:sp>
          <xdr:nvSpPr>
            <xdr:cNvPr id="787" name="Line 624"/>
            <xdr:cNvSpPr/>
          </xdr:nvSpPr>
          <xdr:spPr>
            <a:xfrm>
              <a:off x="5371200" y="109436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88" name="Line 625"/>
            <xdr:cNvSpPr/>
          </xdr:nvSpPr>
          <xdr:spPr>
            <a:xfrm flipH="1">
              <a:off x="5434200" y="103093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89" name="Line 626"/>
            <xdr:cNvSpPr/>
          </xdr:nvSpPr>
          <xdr:spPr>
            <a:xfrm flipH="1">
              <a:off x="5475240" y="10943640"/>
              <a:ext cx="3600" cy="593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90" name="Line 627"/>
            <xdr:cNvSpPr/>
          </xdr:nvSpPr>
          <xdr:spPr>
            <a:xfrm flipH="1">
              <a:off x="5416200" y="1094364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91" name="Line 628"/>
            <xdr:cNvSpPr/>
          </xdr:nvSpPr>
          <xdr:spPr>
            <a:xfrm flipH="1">
              <a:off x="5478840" y="10943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92" name="Oval 629"/>
            <xdr:cNvSpPr/>
          </xdr:nvSpPr>
          <xdr:spPr>
            <a:xfrm>
              <a:off x="5362920" y="10593360"/>
              <a:ext cx="15480" cy="65736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793" name="Line 630"/>
            <xdr:cNvSpPr/>
          </xdr:nvSpPr>
          <xdr:spPr>
            <a:xfrm>
              <a:off x="5493240" y="10943640"/>
              <a:ext cx="788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63</xdr:row>
      <xdr:rowOff>169200</xdr:rowOff>
    </xdr:from>
    <xdr:to>
      <xdr:col>12</xdr:col>
      <xdr:colOff>592920</xdr:colOff>
      <xdr:row>65</xdr:row>
      <xdr:rowOff>28440</xdr:rowOff>
    </xdr:to>
    <xdr:grpSp>
      <xdr:nvGrpSpPr>
        <xdr:cNvPr id="794" name="Group 631"/>
        <xdr:cNvGrpSpPr/>
      </xdr:nvGrpSpPr>
      <xdr:grpSpPr>
        <a:xfrm>
          <a:off x="5362560" y="10652400"/>
          <a:ext cx="209520" cy="1326600"/>
          <a:chOff x="5362560" y="10652400"/>
          <a:chExt cx="209520" cy="1326600"/>
        </a:xfrm>
      </xdr:grpSpPr>
      <xdr:sp>
        <xdr:nvSpPr>
          <xdr:cNvPr id="795" name="Line 632"/>
          <xdr:cNvSpPr/>
        </xdr:nvSpPr>
        <xdr:spPr>
          <a:xfrm>
            <a:off x="5438160" y="107186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96" name="Line 633"/>
          <xdr:cNvSpPr/>
        </xdr:nvSpPr>
        <xdr:spPr>
          <a:xfrm flipH="1">
            <a:off x="5445000" y="107186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97" name="Line 634"/>
          <xdr:cNvSpPr/>
        </xdr:nvSpPr>
        <xdr:spPr>
          <a:xfrm>
            <a:off x="5454360" y="107186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98" name="Line 635"/>
          <xdr:cNvSpPr/>
        </xdr:nvSpPr>
        <xdr:spPr>
          <a:xfrm flipH="1">
            <a:off x="5459760" y="107186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799" name="Line 636"/>
          <xdr:cNvSpPr/>
        </xdr:nvSpPr>
        <xdr:spPr>
          <a:xfrm>
            <a:off x="5468400" y="107186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800" name="Group 637"/>
          <xdr:cNvGrpSpPr/>
        </xdr:nvGrpSpPr>
        <xdr:grpSpPr>
          <a:xfrm>
            <a:off x="5362560" y="10652400"/>
            <a:ext cx="209520" cy="1223640"/>
            <a:chOff x="5362560" y="10652400"/>
            <a:chExt cx="209520" cy="1223640"/>
          </a:xfrm>
        </xdr:grpSpPr>
        <xdr:sp>
          <xdr:nvSpPr>
            <xdr:cNvPr id="801" name="Line 638"/>
            <xdr:cNvSpPr/>
          </xdr:nvSpPr>
          <xdr:spPr>
            <a:xfrm>
              <a:off x="5370840" y="112856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02" name="Line 639"/>
            <xdr:cNvSpPr/>
          </xdr:nvSpPr>
          <xdr:spPr>
            <a:xfrm flipH="1">
              <a:off x="5433840" y="10652400"/>
              <a:ext cx="360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03" name="Line 640"/>
            <xdr:cNvSpPr/>
          </xdr:nvSpPr>
          <xdr:spPr>
            <a:xfrm flipH="1">
              <a:off x="5475240" y="11285640"/>
              <a:ext cx="3600" cy="590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04" name="Line 641"/>
            <xdr:cNvSpPr/>
          </xdr:nvSpPr>
          <xdr:spPr>
            <a:xfrm flipH="1">
              <a:off x="5415840" y="11285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05" name="Line 642"/>
            <xdr:cNvSpPr/>
          </xdr:nvSpPr>
          <xdr:spPr>
            <a:xfrm flipH="1">
              <a:off x="5478840" y="11285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06" name="Oval 643"/>
            <xdr:cNvSpPr/>
          </xdr:nvSpPr>
          <xdr:spPr>
            <a:xfrm>
              <a:off x="5362560" y="10933560"/>
              <a:ext cx="15480" cy="6516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07" name="Line 644"/>
            <xdr:cNvSpPr/>
          </xdr:nvSpPr>
          <xdr:spPr>
            <a:xfrm>
              <a:off x="5492880" y="112856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65</xdr:row>
      <xdr:rowOff>162000</xdr:rowOff>
    </xdr:from>
    <xdr:to>
      <xdr:col>12</xdr:col>
      <xdr:colOff>592920</xdr:colOff>
      <xdr:row>67</xdr:row>
      <xdr:rowOff>20520</xdr:rowOff>
    </xdr:to>
    <xdr:grpSp>
      <xdr:nvGrpSpPr>
        <xdr:cNvPr id="808" name="Group 645"/>
        <xdr:cNvGrpSpPr/>
      </xdr:nvGrpSpPr>
      <xdr:grpSpPr>
        <a:xfrm>
          <a:off x="5362920" y="10995120"/>
          <a:ext cx="209160" cy="1326600"/>
          <a:chOff x="5362920" y="10995120"/>
          <a:chExt cx="209160" cy="1326600"/>
        </a:xfrm>
      </xdr:grpSpPr>
      <xdr:sp>
        <xdr:nvSpPr>
          <xdr:cNvPr id="809" name="Line 646"/>
          <xdr:cNvSpPr/>
        </xdr:nvSpPr>
        <xdr:spPr>
          <a:xfrm>
            <a:off x="5438160" y="11049840"/>
            <a:ext cx="684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10" name="Line 647"/>
          <xdr:cNvSpPr/>
        </xdr:nvSpPr>
        <xdr:spPr>
          <a:xfrm flipH="1">
            <a:off x="5445360" y="11059200"/>
            <a:ext cx="792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11" name="Line 648"/>
          <xdr:cNvSpPr/>
        </xdr:nvSpPr>
        <xdr:spPr>
          <a:xfrm>
            <a:off x="5454720" y="110498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12" name="Line 649"/>
          <xdr:cNvSpPr/>
        </xdr:nvSpPr>
        <xdr:spPr>
          <a:xfrm flipH="1">
            <a:off x="5460120" y="11059200"/>
            <a:ext cx="82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13" name="Line 650"/>
          <xdr:cNvSpPr/>
        </xdr:nvSpPr>
        <xdr:spPr>
          <a:xfrm>
            <a:off x="5468760" y="110498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814" name="Group 651"/>
          <xdr:cNvGrpSpPr/>
        </xdr:nvGrpSpPr>
        <xdr:grpSpPr>
          <a:xfrm>
            <a:off x="5362920" y="10995120"/>
            <a:ext cx="209160" cy="1227960"/>
            <a:chOff x="5362920" y="10995120"/>
            <a:chExt cx="209160" cy="1227960"/>
          </a:xfrm>
        </xdr:grpSpPr>
        <xdr:sp>
          <xdr:nvSpPr>
            <xdr:cNvPr id="815" name="Line 652"/>
            <xdr:cNvSpPr/>
          </xdr:nvSpPr>
          <xdr:spPr>
            <a:xfrm>
              <a:off x="5371200" y="116294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16" name="Line 653"/>
            <xdr:cNvSpPr/>
          </xdr:nvSpPr>
          <xdr:spPr>
            <a:xfrm flipH="1">
              <a:off x="5434200" y="109951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17" name="Line 654"/>
            <xdr:cNvSpPr/>
          </xdr:nvSpPr>
          <xdr:spPr>
            <a:xfrm flipH="1">
              <a:off x="5475240" y="11629440"/>
              <a:ext cx="3600" cy="593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18" name="Line 655"/>
            <xdr:cNvSpPr/>
          </xdr:nvSpPr>
          <xdr:spPr>
            <a:xfrm flipH="1">
              <a:off x="5416200" y="1162944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19" name="Line 656"/>
            <xdr:cNvSpPr/>
          </xdr:nvSpPr>
          <xdr:spPr>
            <a:xfrm flipH="1">
              <a:off x="5478840" y="116294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20" name="Oval 657"/>
            <xdr:cNvSpPr/>
          </xdr:nvSpPr>
          <xdr:spPr>
            <a:xfrm>
              <a:off x="5362920" y="11279160"/>
              <a:ext cx="15480" cy="65736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21" name="Line 658"/>
            <xdr:cNvSpPr/>
          </xdr:nvSpPr>
          <xdr:spPr>
            <a:xfrm>
              <a:off x="5493240" y="11629440"/>
              <a:ext cx="788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67</xdr:row>
      <xdr:rowOff>154080</xdr:rowOff>
    </xdr:from>
    <xdr:to>
      <xdr:col>12</xdr:col>
      <xdr:colOff>592920</xdr:colOff>
      <xdr:row>69</xdr:row>
      <xdr:rowOff>12960</xdr:rowOff>
    </xdr:to>
    <xdr:grpSp>
      <xdr:nvGrpSpPr>
        <xdr:cNvPr id="822" name="Group 659"/>
        <xdr:cNvGrpSpPr/>
      </xdr:nvGrpSpPr>
      <xdr:grpSpPr>
        <a:xfrm>
          <a:off x="5362560" y="11338200"/>
          <a:ext cx="209520" cy="1326600"/>
          <a:chOff x="5362560" y="11338200"/>
          <a:chExt cx="209520" cy="1326600"/>
        </a:xfrm>
      </xdr:grpSpPr>
      <xdr:sp>
        <xdr:nvSpPr>
          <xdr:cNvPr id="823" name="Line 660"/>
          <xdr:cNvSpPr/>
        </xdr:nvSpPr>
        <xdr:spPr>
          <a:xfrm>
            <a:off x="5438160" y="114044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24" name="Line 661"/>
          <xdr:cNvSpPr/>
        </xdr:nvSpPr>
        <xdr:spPr>
          <a:xfrm flipH="1">
            <a:off x="5445000" y="114044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25" name="Line 662"/>
          <xdr:cNvSpPr/>
        </xdr:nvSpPr>
        <xdr:spPr>
          <a:xfrm>
            <a:off x="5454360" y="114044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26" name="Line 663"/>
          <xdr:cNvSpPr/>
        </xdr:nvSpPr>
        <xdr:spPr>
          <a:xfrm flipH="1">
            <a:off x="5459760" y="114044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27" name="Line 664"/>
          <xdr:cNvSpPr/>
        </xdr:nvSpPr>
        <xdr:spPr>
          <a:xfrm>
            <a:off x="5468400" y="114044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828" name="Group 665"/>
          <xdr:cNvGrpSpPr/>
        </xdr:nvGrpSpPr>
        <xdr:grpSpPr>
          <a:xfrm>
            <a:off x="5362560" y="11338200"/>
            <a:ext cx="209520" cy="1223640"/>
            <a:chOff x="5362560" y="11338200"/>
            <a:chExt cx="209520" cy="1223640"/>
          </a:xfrm>
        </xdr:grpSpPr>
        <xdr:sp>
          <xdr:nvSpPr>
            <xdr:cNvPr id="829" name="Line 666"/>
            <xdr:cNvSpPr/>
          </xdr:nvSpPr>
          <xdr:spPr>
            <a:xfrm>
              <a:off x="5370840" y="119714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30" name="Line 667"/>
            <xdr:cNvSpPr/>
          </xdr:nvSpPr>
          <xdr:spPr>
            <a:xfrm flipH="1">
              <a:off x="5433840" y="11338200"/>
              <a:ext cx="360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31" name="Line 668"/>
            <xdr:cNvSpPr/>
          </xdr:nvSpPr>
          <xdr:spPr>
            <a:xfrm flipH="1">
              <a:off x="5475240" y="11971440"/>
              <a:ext cx="3600" cy="590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32" name="Line 669"/>
            <xdr:cNvSpPr/>
          </xdr:nvSpPr>
          <xdr:spPr>
            <a:xfrm flipH="1">
              <a:off x="5415840" y="119714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33" name="Line 670"/>
            <xdr:cNvSpPr/>
          </xdr:nvSpPr>
          <xdr:spPr>
            <a:xfrm flipH="1">
              <a:off x="5478840" y="119714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34" name="Oval 671"/>
            <xdr:cNvSpPr/>
          </xdr:nvSpPr>
          <xdr:spPr>
            <a:xfrm>
              <a:off x="5362560" y="11619360"/>
              <a:ext cx="15480" cy="6516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35" name="Line 672"/>
            <xdr:cNvSpPr/>
          </xdr:nvSpPr>
          <xdr:spPr>
            <a:xfrm>
              <a:off x="5492880" y="119714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69</xdr:row>
      <xdr:rowOff>146520</xdr:rowOff>
    </xdr:from>
    <xdr:to>
      <xdr:col>12</xdr:col>
      <xdr:colOff>592920</xdr:colOff>
      <xdr:row>71</xdr:row>
      <xdr:rowOff>5400</xdr:rowOff>
    </xdr:to>
    <xdr:grpSp>
      <xdr:nvGrpSpPr>
        <xdr:cNvPr id="836" name="Group 673"/>
        <xdr:cNvGrpSpPr/>
      </xdr:nvGrpSpPr>
      <xdr:grpSpPr>
        <a:xfrm>
          <a:off x="5362920" y="11680920"/>
          <a:ext cx="209160" cy="1326600"/>
          <a:chOff x="5362920" y="11680920"/>
          <a:chExt cx="209160" cy="1326600"/>
        </a:xfrm>
      </xdr:grpSpPr>
      <xdr:sp>
        <xdr:nvSpPr>
          <xdr:cNvPr id="837" name="Line 674"/>
          <xdr:cNvSpPr/>
        </xdr:nvSpPr>
        <xdr:spPr>
          <a:xfrm>
            <a:off x="5438160" y="11735640"/>
            <a:ext cx="684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38" name="Line 675"/>
          <xdr:cNvSpPr/>
        </xdr:nvSpPr>
        <xdr:spPr>
          <a:xfrm flipH="1">
            <a:off x="5445360" y="11745000"/>
            <a:ext cx="792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39" name="Line 676"/>
          <xdr:cNvSpPr/>
        </xdr:nvSpPr>
        <xdr:spPr>
          <a:xfrm>
            <a:off x="5454720" y="117356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40" name="Line 677"/>
          <xdr:cNvSpPr/>
        </xdr:nvSpPr>
        <xdr:spPr>
          <a:xfrm flipH="1">
            <a:off x="5460120" y="11745000"/>
            <a:ext cx="82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41" name="Line 678"/>
          <xdr:cNvSpPr/>
        </xdr:nvSpPr>
        <xdr:spPr>
          <a:xfrm>
            <a:off x="5468760" y="117356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842" name="Group 679"/>
          <xdr:cNvGrpSpPr/>
        </xdr:nvGrpSpPr>
        <xdr:grpSpPr>
          <a:xfrm>
            <a:off x="5362920" y="11680920"/>
            <a:ext cx="209160" cy="1227960"/>
            <a:chOff x="5362920" y="11680920"/>
            <a:chExt cx="209160" cy="1227960"/>
          </a:xfrm>
        </xdr:grpSpPr>
        <xdr:sp>
          <xdr:nvSpPr>
            <xdr:cNvPr id="843" name="Line 680"/>
            <xdr:cNvSpPr/>
          </xdr:nvSpPr>
          <xdr:spPr>
            <a:xfrm>
              <a:off x="5371200" y="123152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44" name="Line 681"/>
            <xdr:cNvSpPr/>
          </xdr:nvSpPr>
          <xdr:spPr>
            <a:xfrm flipH="1">
              <a:off x="5434200" y="116809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45" name="Line 682"/>
            <xdr:cNvSpPr/>
          </xdr:nvSpPr>
          <xdr:spPr>
            <a:xfrm flipH="1">
              <a:off x="5475240" y="12315240"/>
              <a:ext cx="3600" cy="593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46" name="Line 683"/>
            <xdr:cNvSpPr/>
          </xdr:nvSpPr>
          <xdr:spPr>
            <a:xfrm flipH="1">
              <a:off x="5416200" y="1231524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47" name="Line 684"/>
            <xdr:cNvSpPr/>
          </xdr:nvSpPr>
          <xdr:spPr>
            <a:xfrm flipH="1">
              <a:off x="5478840" y="123152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48" name="Oval 685"/>
            <xdr:cNvSpPr/>
          </xdr:nvSpPr>
          <xdr:spPr>
            <a:xfrm>
              <a:off x="5362920" y="11964960"/>
              <a:ext cx="15480" cy="65736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49" name="Line 686"/>
            <xdr:cNvSpPr/>
          </xdr:nvSpPr>
          <xdr:spPr>
            <a:xfrm>
              <a:off x="5493240" y="12315240"/>
              <a:ext cx="788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71</xdr:row>
      <xdr:rowOff>138960</xdr:rowOff>
    </xdr:from>
    <xdr:to>
      <xdr:col>12</xdr:col>
      <xdr:colOff>592920</xdr:colOff>
      <xdr:row>72</xdr:row>
      <xdr:rowOff>173160</xdr:rowOff>
    </xdr:to>
    <xdr:grpSp>
      <xdr:nvGrpSpPr>
        <xdr:cNvPr id="850" name="Group 687"/>
        <xdr:cNvGrpSpPr/>
      </xdr:nvGrpSpPr>
      <xdr:grpSpPr>
        <a:xfrm>
          <a:off x="5362560" y="12024000"/>
          <a:ext cx="209520" cy="1326600"/>
          <a:chOff x="5362560" y="12024000"/>
          <a:chExt cx="209520" cy="1326600"/>
        </a:xfrm>
      </xdr:grpSpPr>
      <xdr:sp>
        <xdr:nvSpPr>
          <xdr:cNvPr id="851" name="Line 688"/>
          <xdr:cNvSpPr/>
        </xdr:nvSpPr>
        <xdr:spPr>
          <a:xfrm>
            <a:off x="5438160" y="120902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52" name="Line 689"/>
          <xdr:cNvSpPr/>
        </xdr:nvSpPr>
        <xdr:spPr>
          <a:xfrm flipH="1">
            <a:off x="5445000" y="120902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53" name="Line 690"/>
          <xdr:cNvSpPr/>
        </xdr:nvSpPr>
        <xdr:spPr>
          <a:xfrm>
            <a:off x="5454360" y="120902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54" name="Line 691"/>
          <xdr:cNvSpPr/>
        </xdr:nvSpPr>
        <xdr:spPr>
          <a:xfrm flipH="1">
            <a:off x="5459760" y="120902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55" name="Line 692"/>
          <xdr:cNvSpPr/>
        </xdr:nvSpPr>
        <xdr:spPr>
          <a:xfrm>
            <a:off x="5468400" y="120902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856" name="Group 693"/>
          <xdr:cNvGrpSpPr/>
        </xdr:nvGrpSpPr>
        <xdr:grpSpPr>
          <a:xfrm>
            <a:off x="5362560" y="12024000"/>
            <a:ext cx="209520" cy="1223640"/>
            <a:chOff x="5362560" y="12024000"/>
            <a:chExt cx="209520" cy="1223640"/>
          </a:xfrm>
        </xdr:grpSpPr>
        <xdr:sp>
          <xdr:nvSpPr>
            <xdr:cNvPr id="857" name="Line 694"/>
            <xdr:cNvSpPr/>
          </xdr:nvSpPr>
          <xdr:spPr>
            <a:xfrm>
              <a:off x="5370840" y="126572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58" name="Line 695"/>
            <xdr:cNvSpPr/>
          </xdr:nvSpPr>
          <xdr:spPr>
            <a:xfrm flipH="1">
              <a:off x="5433840" y="12024000"/>
              <a:ext cx="360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59" name="Line 696"/>
            <xdr:cNvSpPr/>
          </xdr:nvSpPr>
          <xdr:spPr>
            <a:xfrm flipH="1">
              <a:off x="5475240" y="12657240"/>
              <a:ext cx="3600" cy="590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60" name="Line 697"/>
            <xdr:cNvSpPr/>
          </xdr:nvSpPr>
          <xdr:spPr>
            <a:xfrm flipH="1">
              <a:off x="5415840" y="126572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61" name="Line 698"/>
            <xdr:cNvSpPr/>
          </xdr:nvSpPr>
          <xdr:spPr>
            <a:xfrm flipH="1">
              <a:off x="5478840" y="126572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62" name="Oval 699"/>
            <xdr:cNvSpPr/>
          </xdr:nvSpPr>
          <xdr:spPr>
            <a:xfrm>
              <a:off x="5362560" y="12305160"/>
              <a:ext cx="15480" cy="6516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63" name="Line 700"/>
            <xdr:cNvSpPr/>
          </xdr:nvSpPr>
          <xdr:spPr>
            <a:xfrm>
              <a:off x="5492880" y="126572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73</xdr:row>
      <xdr:rowOff>131400</xdr:rowOff>
    </xdr:from>
    <xdr:to>
      <xdr:col>12</xdr:col>
      <xdr:colOff>592920</xdr:colOff>
      <xdr:row>74</xdr:row>
      <xdr:rowOff>165240</xdr:rowOff>
    </xdr:to>
    <xdr:grpSp>
      <xdr:nvGrpSpPr>
        <xdr:cNvPr id="864" name="Group 701"/>
        <xdr:cNvGrpSpPr/>
      </xdr:nvGrpSpPr>
      <xdr:grpSpPr>
        <a:xfrm>
          <a:off x="5362920" y="12366720"/>
          <a:ext cx="209160" cy="1326600"/>
          <a:chOff x="5362920" y="12366720"/>
          <a:chExt cx="209160" cy="1326600"/>
        </a:xfrm>
      </xdr:grpSpPr>
      <xdr:sp>
        <xdr:nvSpPr>
          <xdr:cNvPr id="865" name="Line 702"/>
          <xdr:cNvSpPr/>
        </xdr:nvSpPr>
        <xdr:spPr>
          <a:xfrm>
            <a:off x="5438160" y="12421440"/>
            <a:ext cx="684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66" name="Line 703"/>
          <xdr:cNvSpPr/>
        </xdr:nvSpPr>
        <xdr:spPr>
          <a:xfrm flipH="1">
            <a:off x="5445360" y="12430800"/>
            <a:ext cx="792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67" name="Line 704"/>
          <xdr:cNvSpPr/>
        </xdr:nvSpPr>
        <xdr:spPr>
          <a:xfrm>
            <a:off x="5454720" y="124214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68" name="Line 705"/>
          <xdr:cNvSpPr/>
        </xdr:nvSpPr>
        <xdr:spPr>
          <a:xfrm flipH="1">
            <a:off x="5460120" y="12430800"/>
            <a:ext cx="82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69" name="Line 706"/>
          <xdr:cNvSpPr/>
        </xdr:nvSpPr>
        <xdr:spPr>
          <a:xfrm>
            <a:off x="5468760" y="124214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870" name="Group 707"/>
          <xdr:cNvGrpSpPr/>
        </xdr:nvGrpSpPr>
        <xdr:grpSpPr>
          <a:xfrm>
            <a:off x="5362920" y="12366720"/>
            <a:ext cx="209160" cy="1227960"/>
            <a:chOff x="5362920" y="12366720"/>
            <a:chExt cx="209160" cy="1227960"/>
          </a:xfrm>
        </xdr:grpSpPr>
        <xdr:sp>
          <xdr:nvSpPr>
            <xdr:cNvPr id="871" name="Line 708"/>
            <xdr:cNvSpPr/>
          </xdr:nvSpPr>
          <xdr:spPr>
            <a:xfrm>
              <a:off x="5371200" y="130010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72" name="Line 709"/>
            <xdr:cNvSpPr/>
          </xdr:nvSpPr>
          <xdr:spPr>
            <a:xfrm flipH="1">
              <a:off x="5434200" y="123667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73" name="Line 710"/>
            <xdr:cNvSpPr/>
          </xdr:nvSpPr>
          <xdr:spPr>
            <a:xfrm flipH="1">
              <a:off x="5475240" y="13001040"/>
              <a:ext cx="3600" cy="593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74" name="Line 711"/>
            <xdr:cNvSpPr/>
          </xdr:nvSpPr>
          <xdr:spPr>
            <a:xfrm flipH="1">
              <a:off x="5416200" y="1300104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75" name="Line 712"/>
            <xdr:cNvSpPr/>
          </xdr:nvSpPr>
          <xdr:spPr>
            <a:xfrm flipH="1">
              <a:off x="5478840" y="13001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76" name="Oval 713"/>
            <xdr:cNvSpPr/>
          </xdr:nvSpPr>
          <xdr:spPr>
            <a:xfrm>
              <a:off x="5362920" y="12650760"/>
              <a:ext cx="15480" cy="65736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77" name="Line 714"/>
            <xdr:cNvSpPr/>
          </xdr:nvSpPr>
          <xdr:spPr>
            <a:xfrm>
              <a:off x="5493240" y="13001040"/>
              <a:ext cx="788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75</xdr:row>
      <xdr:rowOff>123480</xdr:rowOff>
    </xdr:from>
    <xdr:to>
      <xdr:col>12</xdr:col>
      <xdr:colOff>592920</xdr:colOff>
      <xdr:row>76</xdr:row>
      <xdr:rowOff>158040</xdr:rowOff>
    </xdr:to>
    <xdr:grpSp>
      <xdr:nvGrpSpPr>
        <xdr:cNvPr id="878" name="Group 715"/>
        <xdr:cNvGrpSpPr/>
      </xdr:nvGrpSpPr>
      <xdr:grpSpPr>
        <a:xfrm>
          <a:off x="5362560" y="12709800"/>
          <a:ext cx="209520" cy="1326600"/>
          <a:chOff x="5362560" y="12709800"/>
          <a:chExt cx="209520" cy="1326600"/>
        </a:xfrm>
      </xdr:grpSpPr>
      <xdr:sp>
        <xdr:nvSpPr>
          <xdr:cNvPr id="879" name="Line 716"/>
          <xdr:cNvSpPr/>
        </xdr:nvSpPr>
        <xdr:spPr>
          <a:xfrm>
            <a:off x="5438160" y="127760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80" name="Line 717"/>
          <xdr:cNvSpPr/>
        </xdr:nvSpPr>
        <xdr:spPr>
          <a:xfrm flipH="1">
            <a:off x="5445000" y="127760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81" name="Line 718"/>
          <xdr:cNvSpPr/>
        </xdr:nvSpPr>
        <xdr:spPr>
          <a:xfrm>
            <a:off x="5454360" y="127760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82" name="Line 719"/>
          <xdr:cNvSpPr/>
        </xdr:nvSpPr>
        <xdr:spPr>
          <a:xfrm flipH="1">
            <a:off x="5459760" y="127760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83" name="Line 720"/>
          <xdr:cNvSpPr/>
        </xdr:nvSpPr>
        <xdr:spPr>
          <a:xfrm>
            <a:off x="5468400" y="127760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884" name="Group 721"/>
          <xdr:cNvGrpSpPr/>
        </xdr:nvGrpSpPr>
        <xdr:grpSpPr>
          <a:xfrm>
            <a:off x="5362560" y="12709800"/>
            <a:ext cx="209520" cy="1223640"/>
            <a:chOff x="5362560" y="12709800"/>
            <a:chExt cx="209520" cy="1223640"/>
          </a:xfrm>
        </xdr:grpSpPr>
        <xdr:sp>
          <xdr:nvSpPr>
            <xdr:cNvPr id="885" name="Line 722"/>
            <xdr:cNvSpPr/>
          </xdr:nvSpPr>
          <xdr:spPr>
            <a:xfrm>
              <a:off x="5370840" y="133430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86" name="Line 723"/>
            <xdr:cNvSpPr/>
          </xdr:nvSpPr>
          <xdr:spPr>
            <a:xfrm flipH="1">
              <a:off x="5433840" y="12709800"/>
              <a:ext cx="360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87" name="Line 724"/>
            <xdr:cNvSpPr/>
          </xdr:nvSpPr>
          <xdr:spPr>
            <a:xfrm flipH="1">
              <a:off x="5475240" y="13343040"/>
              <a:ext cx="3600" cy="590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88" name="Line 725"/>
            <xdr:cNvSpPr/>
          </xdr:nvSpPr>
          <xdr:spPr>
            <a:xfrm flipH="1">
              <a:off x="5415840" y="13343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89" name="Line 726"/>
            <xdr:cNvSpPr/>
          </xdr:nvSpPr>
          <xdr:spPr>
            <a:xfrm flipH="1">
              <a:off x="5478840" y="13343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90" name="Oval 727"/>
            <xdr:cNvSpPr/>
          </xdr:nvSpPr>
          <xdr:spPr>
            <a:xfrm>
              <a:off x="5362560" y="12990960"/>
              <a:ext cx="15480" cy="6516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91" name="Line 728"/>
            <xdr:cNvSpPr/>
          </xdr:nvSpPr>
          <xdr:spPr>
            <a:xfrm>
              <a:off x="5492880" y="133430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77</xdr:row>
      <xdr:rowOff>116280</xdr:rowOff>
    </xdr:from>
    <xdr:to>
      <xdr:col>12</xdr:col>
      <xdr:colOff>592920</xdr:colOff>
      <xdr:row>78</xdr:row>
      <xdr:rowOff>150120</xdr:rowOff>
    </xdr:to>
    <xdr:grpSp>
      <xdr:nvGrpSpPr>
        <xdr:cNvPr id="892" name="Group 729"/>
        <xdr:cNvGrpSpPr/>
      </xdr:nvGrpSpPr>
      <xdr:grpSpPr>
        <a:xfrm>
          <a:off x="5362920" y="13052520"/>
          <a:ext cx="209160" cy="1326600"/>
          <a:chOff x="5362920" y="13052520"/>
          <a:chExt cx="209160" cy="1326600"/>
        </a:xfrm>
      </xdr:grpSpPr>
      <xdr:sp>
        <xdr:nvSpPr>
          <xdr:cNvPr id="893" name="Line 730"/>
          <xdr:cNvSpPr/>
        </xdr:nvSpPr>
        <xdr:spPr>
          <a:xfrm>
            <a:off x="5438160" y="13107240"/>
            <a:ext cx="684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94" name="Line 731"/>
          <xdr:cNvSpPr/>
        </xdr:nvSpPr>
        <xdr:spPr>
          <a:xfrm flipH="1">
            <a:off x="5445360" y="13116600"/>
            <a:ext cx="792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95" name="Line 732"/>
          <xdr:cNvSpPr/>
        </xdr:nvSpPr>
        <xdr:spPr>
          <a:xfrm>
            <a:off x="5454720" y="131072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96" name="Line 733"/>
          <xdr:cNvSpPr/>
        </xdr:nvSpPr>
        <xdr:spPr>
          <a:xfrm flipH="1">
            <a:off x="5460120" y="13116600"/>
            <a:ext cx="82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897" name="Line 734"/>
          <xdr:cNvSpPr/>
        </xdr:nvSpPr>
        <xdr:spPr>
          <a:xfrm>
            <a:off x="5468760" y="131072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898" name="Group 735"/>
          <xdr:cNvGrpSpPr/>
        </xdr:nvGrpSpPr>
        <xdr:grpSpPr>
          <a:xfrm>
            <a:off x="5362920" y="13052520"/>
            <a:ext cx="209160" cy="1227960"/>
            <a:chOff x="5362920" y="13052520"/>
            <a:chExt cx="209160" cy="1227960"/>
          </a:xfrm>
        </xdr:grpSpPr>
        <xdr:sp>
          <xdr:nvSpPr>
            <xdr:cNvPr id="899" name="Line 736"/>
            <xdr:cNvSpPr/>
          </xdr:nvSpPr>
          <xdr:spPr>
            <a:xfrm>
              <a:off x="5371200" y="136868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00" name="Line 737"/>
            <xdr:cNvSpPr/>
          </xdr:nvSpPr>
          <xdr:spPr>
            <a:xfrm flipH="1">
              <a:off x="5434200" y="130525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01" name="Line 738"/>
            <xdr:cNvSpPr/>
          </xdr:nvSpPr>
          <xdr:spPr>
            <a:xfrm flipH="1">
              <a:off x="5475240" y="13686840"/>
              <a:ext cx="3600" cy="593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02" name="Line 739"/>
            <xdr:cNvSpPr/>
          </xdr:nvSpPr>
          <xdr:spPr>
            <a:xfrm flipH="1">
              <a:off x="5416200" y="1368684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03" name="Line 740"/>
            <xdr:cNvSpPr/>
          </xdr:nvSpPr>
          <xdr:spPr>
            <a:xfrm flipH="1">
              <a:off x="5478840" y="13686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04" name="Oval 741"/>
            <xdr:cNvSpPr/>
          </xdr:nvSpPr>
          <xdr:spPr>
            <a:xfrm>
              <a:off x="5362920" y="13336560"/>
              <a:ext cx="15480" cy="65736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05" name="Line 742"/>
            <xdr:cNvSpPr/>
          </xdr:nvSpPr>
          <xdr:spPr>
            <a:xfrm>
              <a:off x="5493240" y="13686840"/>
              <a:ext cx="788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79</xdr:row>
      <xdr:rowOff>108360</xdr:rowOff>
    </xdr:from>
    <xdr:to>
      <xdr:col>12</xdr:col>
      <xdr:colOff>592920</xdr:colOff>
      <xdr:row>80</xdr:row>
      <xdr:rowOff>142560</xdr:rowOff>
    </xdr:to>
    <xdr:grpSp>
      <xdr:nvGrpSpPr>
        <xdr:cNvPr id="906" name="Group 743"/>
        <xdr:cNvGrpSpPr/>
      </xdr:nvGrpSpPr>
      <xdr:grpSpPr>
        <a:xfrm>
          <a:off x="5362560" y="13395600"/>
          <a:ext cx="209520" cy="1326600"/>
          <a:chOff x="5362560" y="13395600"/>
          <a:chExt cx="209520" cy="1326600"/>
        </a:xfrm>
      </xdr:grpSpPr>
      <xdr:sp>
        <xdr:nvSpPr>
          <xdr:cNvPr id="907" name="Line 744"/>
          <xdr:cNvSpPr/>
        </xdr:nvSpPr>
        <xdr:spPr>
          <a:xfrm>
            <a:off x="5438160" y="134618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08" name="Line 745"/>
          <xdr:cNvSpPr/>
        </xdr:nvSpPr>
        <xdr:spPr>
          <a:xfrm flipH="1">
            <a:off x="5445000" y="134618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09" name="Line 746"/>
          <xdr:cNvSpPr/>
        </xdr:nvSpPr>
        <xdr:spPr>
          <a:xfrm>
            <a:off x="5454360" y="134618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10" name="Line 747"/>
          <xdr:cNvSpPr/>
        </xdr:nvSpPr>
        <xdr:spPr>
          <a:xfrm flipH="1">
            <a:off x="5459760" y="134618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11" name="Line 748"/>
          <xdr:cNvSpPr/>
        </xdr:nvSpPr>
        <xdr:spPr>
          <a:xfrm>
            <a:off x="5468400" y="134618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912" name="Group 749"/>
          <xdr:cNvGrpSpPr/>
        </xdr:nvGrpSpPr>
        <xdr:grpSpPr>
          <a:xfrm>
            <a:off x="5362560" y="13395600"/>
            <a:ext cx="209520" cy="1223640"/>
            <a:chOff x="5362560" y="13395600"/>
            <a:chExt cx="209520" cy="1223640"/>
          </a:xfrm>
        </xdr:grpSpPr>
        <xdr:sp>
          <xdr:nvSpPr>
            <xdr:cNvPr id="913" name="Line 750"/>
            <xdr:cNvSpPr/>
          </xdr:nvSpPr>
          <xdr:spPr>
            <a:xfrm>
              <a:off x="5370840" y="140288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14" name="Line 751"/>
            <xdr:cNvSpPr/>
          </xdr:nvSpPr>
          <xdr:spPr>
            <a:xfrm flipH="1">
              <a:off x="5433840" y="13395600"/>
              <a:ext cx="360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15" name="Line 752"/>
            <xdr:cNvSpPr/>
          </xdr:nvSpPr>
          <xdr:spPr>
            <a:xfrm flipH="1">
              <a:off x="5475240" y="14028840"/>
              <a:ext cx="3600" cy="590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16" name="Line 753"/>
            <xdr:cNvSpPr/>
          </xdr:nvSpPr>
          <xdr:spPr>
            <a:xfrm flipH="1">
              <a:off x="5415840" y="14028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17" name="Line 754"/>
            <xdr:cNvSpPr/>
          </xdr:nvSpPr>
          <xdr:spPr>
            <a:xfrm flipH="1">
              <a:off x="5478840" y="14028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18" name="Oval 755"/>
            <xdr:cNvSpPr/>
          </xdr:nvSpPr>
          <xdr:spPr>
            <a:xfrm>
              <a:off x="5362560" y="13676760"/>
              <a:ext cx="15480" cy="6516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19" name="Line 756"/>
            <xdr:cNvSpPr/>
          </xdr:nvSpPr>
          <xdr:spPr>
            <a:xfrm>
              <a:off x="5492880" y="140288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81</xdr:row>
      <xdr:rowOff>100800</xdr:rowOff>
    </xdr:from>
    <xdr:to>
      <xdr:col>12</xdr:col>
      <xdr:colOff>592920</xdr:colOff>
      <xdr:row>82</xdr:row>
      <xdr:rowOff>135000</xdr:rowOff>
    </xdr:to>
    <xdr:grpSp>
      <xdr:nvGrpSpPr>
        <xdr:cNvPr id="920" name="Group 757"/>
        <xdr:cNvGrpSpPr/>
      </xdr:nvGrpSpPr>
      <xdr:grpSpPr>
        <a:xfrm>
          <a:off x="5362920" y="13738320"/>
          <a:ext cx="209160" cy="1326600"/>
          <a:chOff x="5362920" y="13738320"/>
          <a:chExt cx="209160" cy="1326600"/>
        </a:xfrm>
      </xdr:grpSpPr>
      <xdr:sp>
        <xdr:nvSpPr>
          <xdr:cNvPr id="921" name="Line 758"/>
          <xdr:cNvSpPr/>
        </xdr:nvSpPr>
        <xdr:spPr>
          <a:xfrm>
            <a:off x="5438160" y="13793040"/>
            <a:ext cx="684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22" name="Line 759"/>
          <xdr:cNvSpPr/>
        </xdr:nvSpPr>
        <xdr:spPr>
          <a:xfrm flipH="1">
            <a:off x="5445360" y="13802400"/>
            <a:ext cx="792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23" name="Line 760"/>
          <xdr:cNvSpPr/>
        </xdr:nvSpPr>
        <xdr:spPr>
          <a:xfrm>
            <a:off x="5454720" y="137930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24" name="Line 761"/>
          <xdr:cNvSpPr/>
        </xdr:nvSpPr>
        <xdr:spPr>
          <a:xfrm flipH="1">
            <a:off x="5460120" y="13802400"/>
            <a:ext cx="82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25" name="Line 762"/>
          <xdr:cNvSpPr/>
        </xdr:nvSpPr>
        <xdr:spPr>
          <a:xfrm>
            <a:off x="5468760" y="1379304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926" name="Group 763"/>
          <xdr:cNvGrpSpPr/>
        </xdr:nvGrpSpPr>
        <xdr:grpSpPr>
          <a:xfrm>
            <a:off x="5362920" y="13738320"/>
            <a:ext cx="209160" cy="1227960"/>
            <a:chOff x="5362920" y="13738320"/>
            <a:chExt cx="209160" cy="1227960"/>
          </a:xfrm>
        </xdr:grpSpPr>
        <xdr:sp>
          <xdr:nvSpPr>
            <xdr:cNvPr id="927" name="Line 764"/>
            <xdr:cNvSpPr/>
          </xdr:nvSpPr>
          <xdr:spPr>
            <a:xfrm>
              <a:off x="5371200" y="143726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28" name="Line 765"/>
            <xdr:cNvSpPr/>
          </xdr:nvSpPr>
          <xdr:spPr>
            <a:xfrm flipH="1">
              <a:off x="5434200" y="137383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29" name="Line 766"/>
            <xdr:cNvSpPr/>
          </xdr:nvSpPr>
          <xdr:spPr>
            <a:xfrm flipH="1">
              <a:off x="5475240" y="14372640"/>
              <a:ext cx="3600" cy="593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30" name="Line 767"/>
            <xdr:cNvSpPr/>
          </xdr:nvSpPr>
          <xdr:spPr>
            <a:xfrm flipH="1">
              <a:off x="5416200" y="1437264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31" name="Line 768"/>
            <xdr:cNvSpPr/>
          </xdr:nvSpPr>
          <xdr:spPr>
            <a:xfrm flipH="1">
              <a:off x="5478840" y="14372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32" name="Oval 769"/>
            <xdr:cNvSpPr/>
          </xdr:nvSpPr>
          <xdr:spPr>
            <a:xfrm>
              <a:off x="5362920" y="14022360"/>
              <a:ext cx="15480" cy="65736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33" name="Line 770"/>
            <xdr:cNvSpPr/>
          </xdr:nvSpPr>
          <xdr:spPr>
            <a:xfrm>
              <a:off x="5493240" y="14372640"/>
              <a:ext cx="788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83</xdr:row>
      <xdr:rowOff>93240</xdr:rowOff>
    </xdr:from>
    <xdr:to>
      <xdr:col>12</xdr:col>
      <xdr:colOff>592920</xdr:colOff>
      <xdr:row>84</xdr:row>
      <xdr:rowOff>127440</xdr:rowOff>
    </xdr:to>
    <xdr:grpSp>
      <xdr:nvGrpSpPr>
        <xdr:cNvPr id="934" name="Group 771"/>
        <xdr:cNvGrpSpPr/>
      </xdr:nvGrpSpPr>
      <xdr:grpSpPr>
        <a:xfrm>
          <a:off x="5362560" y="14081400"/>
          <a:ext cx="209520" cy="1326600"/>
          <a:chOff x="5362560" y="14081400"/>
          <a:chExt cx="209520" cy="1326600"/>
        </a:xfrm>
      </xdr:grpSpPr>
      <xdr:sp>
        <xdr:nvSpPr>
          <xdr:cNvPr id="935" name="Line 772"/>
          <xdr:cNvSpPr/>
        </xdr:nvSpPr>
        <xdr:spPr>
          <a:xfrm>
            <a:off x="5438160" y="141476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36" name="Line 773"/>
          <xdr:cNvSpPr/>
        </xdr:nvSpPr>
        <xdr:spPr>
          <a:xfrm flipH="1">
            <a:off x="5445000" y="141476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37" name="Line 774"/>
          <xdr:cNvSpPr/>
        </xdr:nvSpPr>
        <xdr:spPr>
          <a:xfrm>
            <a:off x="5454360" y="141476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38" name="Line 775"/>
          <xdr:cNvSpPr/>
        </xdr:nvSpPr>
        <xdr:spPr>
          <a:xfrm flipH="1">
            <a:off x="5459760" y="1414764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39" name="Line 776"/>
          <xdr:cNvSpPr/>
        </xdr:nvSpPr>
        <xdr:spPr>
          <a:xfrm>
            <a:off x="5468400" y="14147640"/>
            <a:ext cx="68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940" name="Group 777"/>
          <xdr:cNvGrpSpPr/>
        </xdr:nvGrpSpPr>
        <xdr:grpSpPr>
          <a:xfrm>
            <a:off x="5362560" y="14081400"/>
            <a:ext cx="209520" cy="1223640"/>
            <a:chOff x="5362560" y="14081400"/>
            <a:chExt cx="209520" cy="1223640"/>
          </a:xfrm>
        </xdr:grpSpPr>
        <xdr:sp>
          <xdr:nvSpPr>
            <xdr:cNvPr id="941" name="Line 778"/>
            <xdr:cNvSpPr/>
          </xdr:nvSpPr>
          <xdr:spPr>
            <a:xfrm>
              <a:off x="5370840" y="147146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42" name="Line 779"/>
            <xdr:cNvSpPr/>
          </xdr:nvSpPr>
          <xdr:spPr>
            <a:xfrm flipH="1">
              <a:off x="5433840" y="14081400"/>
              <a:ext cx="360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43" name="Line 780"/>
            <xdr:cNvSpPr/>
          </xdr:nvSpPr>
          <xdr:spPr>
            <a:xfrm flipH="1">
              <a:off x="5475240" y="14714640"/>
              <a:ext cx="3600" cy="590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44" name="Line 781"/>
            <xdr:cNvSpPr/>
          </xdr:nvSpPr>
          <xdr:spPr>
            <a:xfrm flipH="1">
              <a:off x="5415840" y="14714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45" name="Line 782"/>
            <xdr:cNvSpPr/>
          </xdr:nvSpPr>
          <xdr:spPr>
            <a:xfrm flipH="1">
              <a:off x="5478840" y="14714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46" name="Oval 783"/>
            <xdr:cNvSpPr/>
          </xdr:nvSpPr>
          <xdr:spPr>
            <a:xfrm>
              <a:off x="5362560" y="14362560"/>
              <a:ext cx="15480" cy="6516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47" name="Line 784"/>
            <xdr:cNvSpPr/>
          </xdr:nvSpPr>
          <xdr:spPr>
            <a:xfrm>
              <a:off x="5492880" y="147146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11</xdr:col>
      <xdr:colOff>419040</xdr:colOff>
      <xdr:row>17</xdr:row>
      <xdr:rowOff>11520</xdr:rowOff>
    </xdr:from>
    <xdr:to>
      <xdr:col>11</xdr:col>
      <xdr:colOff>463320</xdr:colOff>
      <xdr:row>18</xdr:row>
      <xdr:rowOff>46080</xdr:rowOff>
    </xdr:to>
    <xdr:sp>
      <xdr:nvSpPr>
        <xdr:cNvPr id="948" name="Line 785"/>
        <xdr:cNvSpPr/>
      </xdr:nvSpPr>
      <xdr:spPr>
        <a:xfrm>
          <a:off x="5275440" y="2990880"/>
          <a:ext cx="4428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462600</xdr:colOff>
      <xdr:row>17</xdr:row>
      <xdr:rowOff>11520</xdr:rowOff>
    </xdr:from>
    <xdr:to>
      <xdr:col>11</xdr:col>
      <xdr:colOff>515520</xdr:colOff>
      <xdr:row>18</xdr:row>
      <xdr:rowOff>46080</xdr:rowOff>
    </xdr:to>
    <xdr:sp>
      <xdr:nvSpPr>
        <xdr:cNvPr id="949" name="Line 786"/>
        <xdr:cNvSpPr/>
      </xdr:nvSpPr>
      <xdr:spPr>
        <a:xfrm flipH="1">
          <a:off x="5319000" y="2990880"/>
          <a:ext cx="5292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523800</xdr:colOff>
      <xdr:row>17</xdr:row>
      <xdr:rowOff>11520</xdr:rowOff>
    </xdr:from>
    <xdr:to>
      <xdr:col>11</xdr:col>
      <xdr:colOff>567720</xdr:colOff>
      <xdr:row>18</xdr:row>
      <xdr:rowOff>46080</xdr:rowOff>
    </xdr:to>
    <xdr:sp>
      <xdr:nvSpPr>
        <xdr:cNvPr id="950" name="Line 787"/>
        <xdr:cNvSpPr/>
      </xdr:nvSpPr>
      <xdr:spPr>
        <a:xfrm>
          <a:off x="5380200" y="2990880"/>
          <a:ext cx="4392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558360</xdr:colOff>
      <xdr:row>17</xdr:row>
      <xdr:rowOff>11520</xdr:rowOff>
    </xdr:from>
    <xdr:to>
      <xdr:col>11</xdr:col>
      <xdr:colOff>611640</xdr:colOff>
      <xdr:row>18</xdr:row>
      <xdr:rowOff>46080</xdr:rowOff>
    </xdr:to>
    <xdr:sp>
      <xdr:nvSpPr>
        <xdr:cNvPr id="951" name="Line 788"/>
        <xdr:cNvSpPr/>
      </xdr:nvSpPr>
      <xdr:spPr>
        <a:xfrm flipH="1">
          <a:off x="5414760" y="2990880"/>
          <a:ext cx="5328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610920</xdr:colOff>
      <xdr:row>17</xdr:row>
      <xdr:rowOff>11520</xdr:rowOff>
    </xdr:from>
    <xdr:to>
      <xdr:col>11</xdr:col>
      <xdr:colOff>655560</xdr:colOff>
      <xdr:row>18</xdr:row>
      <xdr:rowOff>46080</xdr:rowOff>
    </xdr:to>
    <xdr:sp>
      <xdr:nvSpPr>
        <xdr:cNvPr id="952" name="Line 789"/>
        <xdr:cNvSpPr/>
      </xdr:nvSpPr>
      <xdr:spPr>
        <a:xfrm>
          <a:off x="5467320" y="2990880"/>
          <a:ext cx="4464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672120</xdr:colOff>
      <xdr:row>17</xdr:row>
      <xdr:rowOff>106920</xdr:rowOff>
    </xdr:from>
    <xdr:to>
      <xdr:col>11</xdr:col>
      <xdr:colOff>280080</xdr:colOff>
      <xdr:row>17</xdr:row>
      <xdr:rowOff>106920</xdr:rowOff>
    </xdr:to>
    <xdr:sp>
      <xdr:nvSpPr>
        <xdr:cNvPr id="953" name="Line 790"/>
        <xdr:cNvSpPr/>
      </xdr:nvSpPr>
      <xdr:spPr>
        <a:xfrm>
          <a:off x="4847400" y="3086280"/>
          <a:ext cx="28908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393120</xdr:colOff>
      <xdr:row>17</xdr:row>
      <xdr:rowOff>2160</xdr:rowOff>
    </xdr:from>
    <xdr:to>
      <xdr:col>11</xdr:col>
      <xdr:colOff>419760</xdr:colOff>
      <xdr:row>17</xdr:row>
      <xdr:rowOff>106920</xdr:rowOff>
    </xdr:to>
    <xdr:sp>
      <xdr:nvSpPr>
        <xdr:cNvPr id="954" name="Line 791"/>
        <xdr:cNvSpPr/>
      </xdr:nvSpPr>
      <xdr:spPr>
        <a:xfrm flipH="1">
          <a:off x="5249520" y="2981520"/>
          <a:ext cx="26640" cy="1047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654840</xdr:colOff>
      <xdr:row>17</xdr:row>
      <xdr:rowOff>106920</xdr:rowOff>
    </xdr:from>
    <xdr:to>
      <xdr:col>12</xdr:col>
      <xdr:colOff>720</xdr:colOff>
      <xdr:row>18</xdr:row>
      <xdr:rowOff>36000</xdr:rowOff>
    </xdr:to>
    <xdr:sp>
      <xdr:nvSpPr>
        <xdr:cNvPr id="955" name="Line 792"/>
        <xdr:cNvSpPr/>
      </xdr:nvSpPr>
      <xdr:spPr>
        <a:xfrm flipH="1">
          <a:off x="5511240" y="3086280"/>
          <a:ext cx="2736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279360</xdr:colOff>
      <xdr:row>17</xdr:row>
      <xdr:rowOff>106920</xdr:rowOff>
    </xdr:from>
    <xdr:to>
      <xdr:col>11</xdr:col>
      <xdr:colOff>393840</xdr:colOff>
      <xdr:row>17</xdr:row>
      <xdr:rowOff>106920</xdr:rowOff>
    </xdr:to>
    <xdr:sp>
      <xdr:nvSpPr>
        <xdr:cNvPr id="956" name="Line 793"/>
        <xdr:cNvSpPr/>
      </xdr:nvSpPr>
      <xdr:spPr>
        <a:xfrm flipH="1">
          <a:off x="5135760" y="3086280"/>
          <a:ext cx="11448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-360</xdr:colOff>
      <xdr:row>17</xdr:row>
      <xdr:rowOff>106920</xdr:rowOff>
    </xdr:from>
    <xdr:to>
      <xdr:col>12</xdr:col>
      <xdr:colOff>113760</xdr:colOff>
      <xdr:row>17</xdr:row>
      <xdr:rowOff>106920</xdr:rowOff>
    </xdr:to>
    <xdr:sp>
      <xdr:nvSpPr>
        <xdr:cNvPr id="957" name="Line 794"/>
        <xdr:cNvSpPr/>
      </xdr:nvSpPr>
      <xdr:spPr>
        <a:xfrm flipH="1">
          <a:off x="5537520" y="3086280"/>
          <a:ext cx="1141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87120</xdr:colOff>
      <xdr:row>17</xdr:row>
      <xdr:rowOff>106920</xdr:rowOff>
    </xdr:from>
    <xdr:to>
      <xdr:col>12</xdr:col>
      <xdr:colOff>594000</xdr:colOff>
      <xdr:row>17</xdr:row>
      <xdr:rowOff>106920</xdr:rowOff>
    </xdr:to>
    <xdr:sp>
      <xdr:nvSpPr>
        <xdr:cNvPr id="958" name="Line 795"/>
        <xdr:cNvSpPr/>
      </xdr:nvSpPr>
      <xdr:spPr>
        <a:xfrm>
          <a:off x="5625000" y="3086280"/>
          <a:ext cx="50688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585360</xdr:colOff>
      <xdr:row>20</xdr:row>
      <xdr:rowOff>162000</xdr:rowOff>
    </xdr:from>
    <xdr:to>
      <xdr:col>16</xdr:col>
      <xdr:colOff>636480</xdr:colOff>
      <xdr:row>22</xdr:row>
      <xdr:rowOff>20880</xdr:rowOff>
    </xdr:to>
    <xdr:grpSp>
      <xdr:nvGrpSpPr>
        <xdr:cNvPr id="959" name="Group 796"/>
        <xdr:cNvGrpSpPr/>
      </xdr:nvGrpSpPr>
      <xdr:grpSpPr>
        <a:xfrm>
          <a:off x="7939080" y="3108600"/>
          <a:ext cx="209160" cy="1326240"/>
          <a:chOff x="7939080" y="3108600"/>
          <a:chExt cx="209160" cy="1326240"/>
        </a:xfrm>
      </xdr:grpSpPr>
      <xdr:sp>
        <xdr:nvSpPr>
          <xdr:cNvPr id="960" name="Line 797"/>
          <xdr:cNvSpPr/>
        </xdr:nvSpPr>
        <xdr:spPr>
          <a:xfrm>
            <a:off x="8014320" y="3174840"/>
            <a:ext cx="684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61" name="Line 798"/>
          <xdr:cNvSpPr/>
        </xdr:nvSpPr>
        <xdr:spPr>
          <a:xfrm flipH="1">
            <a:off x="8021520" y="31748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62" name="Line 799"/>
          <xdr:cNvSpPr/>
        </xdr:nvSpPr>
        <xdr:spPr>
          <a:xfrm>
            <a:off x="8030880" y="31748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63" name="Line 800"/>
          <xdr:cNvSpPr/>
        </xdr:nvSpPr>
        <xdr:spPr>
          <a:xfrm flipH="1">
            <a:off x="8036280" y="31748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964" name="Line 801"/>
          <xdr:cNvSpPr/>
        </xdr:nvSpPr>
        <xdr:spPr>
          <a:xfrm>
            <a:off x="8044920" y="31748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965" name="Group 802"/>
          <xdr:cNvGrpSpPr/>
        </xdr:nvGrpSpPr>
        <xdr:grpSpPr>
          <a:xfrm>
            <a:off x="7939080" y="3108600"/>
            <a:ext cx="209160" cy="1223280"/>
            <a:chOff x="7939080" y="3108600"/>
            <a:chExt cx="209160" cy="1223280"/>
          </a:xfrm>
        </xdr:grpSpPr>
        <xdr:sp>
          <xdr:nvSpPr>
            <xdr:cNvPr id="966" name="Line 803"/>
            <xdr:cNvSpPr/>
          </xdr:nvSpPr>
          <xdr:spPr>
            <a:xfrm>
              <a:off x="7947360" y="37418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67" name="Line 804"/>
            <xdr:cNvSpPr/>
          </xdr:nvSpPr>
          <xdr:spPr>
            <a:xfrm flipH="1">
              <a:off x="8010000" y="3108600"/>
              <a:ext cx="396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68" name="Line 805"/>
            <xdr:cNvSpPr/>
          </xdr:nvSpPr>
          <xdr:spPr>
            <a:xfrm flipH="1">
              <a:off x="8051040" y="3741840"/>
              <a:ext cx="3960" cy="5900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69" name="Line 806"/>
            <xdr:cNvSpPr/>
          </xdr:nvSpPr>
          <xdr:spPr>
            <a:xfrm flipH="1">
              <a:off x="7992000" y="3741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70" name="Line 807"/>
            <xdr:cNvSpPr/>
          </xdr:nvSpPr>
          <xdr:spPr>
            <a:xfrm flipH="1">
              <a:off x="8055000" y="3741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71" name="Oval 808"/>
            <xdr:cNvSpPr/>
          </xdr:nvSpPr>
          <xdr:spPr>
            <a:xfrm>
              <a:off x="7939080" y="3389760"/>
              <a:ext cx="15480" cy="65124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72" name="Line 809"/>
            <xdr:cNvSpPr/>
          </xdr:nvSpPr>
          <xdr:spPr>
            <a:xfrm>
              <a:off x="8069040" y="37418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16</xdr:col>
      <xdr:colOff>619560</xdr:colOff>
      <xdr:row>21</xdr:row>
      <xdr:rowOff>43560</xdr:rowOff>
    </xdr:from>
    <xdr:to>
      <xdr:col>17</xdr:col>
      <xdr:colOff>35280</xdr:colOff>
      <xdr:row>21</xdr:row>
      <xdr:rowOff>129240</xdr:rowOff>
    </xdr:to>
    <xdr:sp>
      <xdr:nvSpPr>
        <xdr:cNvPr id="973" name="Oval 810"/>
        <xdr:cNvSpPr/>
      </xdr:nvSpPr>
      <xdr:spPr>
        <a:xfrm>
          <a:off x="8689680" y="3724200"/>
          <a:ext cx="7956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23</xdr:row>
      <xdr:rowOff>36360</xdr:rowOff>
    </xdr:from>
    <xdr:to>
      <xdr:col>17</xdr:col>
      <xdr:colOff>35280</xdr:colOff>
      <xdr:row>23</xdr:row>
      <xdr:rowOff>121680</xdr:rowOff>
    </xdr:to>
    <xdr:sp>
      <xdr:nvSpPr>
        <xdr:cNvPr id="974" name="Oval 811"/>
        <xdr:cNvSpPr/>
      </xdr:nvSpPr>
      <xdr:spPr>
        <a:xfrm>
          <a:off x="8689680" y="406728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25</xdr:row>
      <xdr:rowOff>28440</xdr:rowOff>
    </xdr:from>
    <xdr:to>
      <xdr:col>17</xdr:col>
      <xdr:colOff>35280</xdr:colOff>
      <xdr:row>25</xdr:row>
      <xdr:rowOff>114120</xdr:rowOff>
    </xdr:to>
    <xdr:sp>
      <xdr:nvSpPr>
        <xdr:cNvPr id="975" name="Oval 812"/>
        <xdr:cNvSpPr/>
      </xdr:nvSpPr>
      <xdr:spPr>
        <a:xfrm>
          <a:off x="8689680" y="4410000"/>
          <a:ext cx="7956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27</xdr:row>
      <xdr:rowOff>20880</xdr:rowOff>
    </xdr:from>
    <xdr:to>
      <xdr:col>17</xdr:col>
      <xdr:colOff>35280</xdr:colOff>
      <xdr:row>27</xdr:row>
      <xdr:rowOff>106200</xdr:rowOff>
    </xdr:to>
    <xdr:sp>
      <xdr:nvSpPr>
        <xdr:cNvPr id="976" name="Oval 813"/>
        <xdr:cNvSpPr/>
      </xdr:nvSpPr>
      <xdr:spPr>
        <a:xfrm>
          <a:off x="8689680" y="475308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29</xdr:row>
      <xdr:rowOff>13320</xdr:rowOff>
    </xdr:from>
    <xdr:to>
      <xdr:col>17</xdr:col>
      <xdr:colOff>35280</xdr:colOff>
      <xdr:row>29</xdr:row>
      <xdr:rowOff>99000</xdr:rowOff>
    </xdr:to>
    <xdr:sp>
      <xdr:nvSpPr>
        <xdr:cNvPr id="977" name="Oval 814"/>
        <xdr:cNvSpPr/>
      </xdr:nvSpPr>
      <xdr:spPr>
        <a:xfrm>
          <a:off x="8689680" y="5095800"/>
          <a:ext cx="7956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31</xdr:row>
      <xdr:rowOff>5760</xdr:rowOff>
    </xdr:from>
    <xdr:to>
      <xdr:col>17</xdr:col>
      <xdr:colOff>35280</xdr:colOff>
      <xdr:row>31</xdr:row>
      <xdr:rowOff>91080</xdr:rowOff>
    </xdr:to>
    <xdr:sp>
      <xdr:nvSpPr>
        <xdr:cNvPr id="978" name="Oval 815"/>
        <xdr:cNvSpPr/>
      </xdr:nvSpPr>
      <xdr:spPr>
        <a:xfrm>
          <a:off x="8689680" y="543888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33</xdr:row>
      <xdr:rowOff>16920</xdr:rowOff>
    </xdr:from>
    <xdr:to>
      <xdr:col>17</xdr:col>
      <xdr:colOff>35280</xdr:colOff>
      <xdr:row>33</xdr:row>
      <xdr:rowOff>102240</xdr:rowOff>
    </xdr:to>
    <xdr:sp>
      <xdr:nvSpPr>
        <xdr:cNvPr id="979" name="Oval 816"/>
        <xdr:cNvSpPr/>
      </xdr:nvSpPr>
      <xdr:spPr>
        <a:xfrm>
          <a:off x="8689680" y="580068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35</xdr:row>
      <xdr:rowOff>9360</xdr:rowOff>
    </xdr:from>
    <xdr:to>
      <xdr:col>17</xdr:col>
      <xdr:colOff>35280</xdr:colOff>
      <xdr:row>35</xdr:row>
      <xdr:rowOff>94680</xdr:rowOff>
    </xdr:to>
    <xdr:sp>
      <xdr:nvSpPr>
        <xdr:cNvPr id="980" name="Oval 817"/>
        <xdr:cNvSpPr/>
      </xdr:nvSpPr>
      <xdr:spPr>
        <a:xfrm>
          <a:off x="8689680" y="614340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36</xdr:row>
      <xdr:rowOff>158040</xdr:rowOff>
    </xdr:from>
    <xdr:to>
      <xdr:col>17</xdr:col>
      <xdr:colOff>35280</xdr:colOff>
      <xdr:row>37</xdr:row>
      <xdr:rowOff>68400</xdr:rowOff>
    </xdr:to>
    <xdr:sp>
      <xdr:nvSpPr>
        <xdr:cNvPr id="981" name="Oval 818"/>
        <xdr:cNvSpPr/>
      </xdr:nvSpPr>
      <xdr:spPr>
        <a:xfrm>
          <a:off x="8689680" y="6467400"/>
          <a:ext cx="7956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38</xdr:row>
      <xdr:rowOff>150480</xdr:rowOff>
    </xdr:from>
    <xdr:to>
      <xdr:col>17</xdr:col>
      <xdr:colOff>35280</xdr:colOff>
      <xdr:row>39</xdr:row>
      <xdr:rowOff>60480</xdr:rowOff>
    </xdr:to>
    <xdr:sp>
      <xdr:nvSpPr>
        <xdr:cNvPr id="982" name="Oval 819"/>
        <xdr:cNvSpPr/>
      </xdr:nvSpPr>
      <xdr:spPr>
        <a:xfrm>
          <a:off x="8689680" y="681048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40</xdr:row>
      <xdr:rowOff>142920</xdr:rowOff>
    </xdr:from>
    <xdr:to>
      <xdr:col>17</xdr:col>
      <xdr:colOff>35280</xdr:colOff>
      <xdr:row>41</xdr:row>
      <xdr:rowOff>53280</xdr:rowOff>
    </xdr:to>
    <xdr:sp>
      <xdr:nvSpPr>
        <xdr:cNvPr id="983" name="Oval 820"/>
        <xdr:cNvSpPr/>
      </xdr:nvSpPr>
      <xdr:spPr>
        <a:xfrm>
          <a:off x="8689680" y="7153200"/>
          <a:ext cx="7956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42</xdr:row>
      <xdr:rowOff>135360</xdr:rowOff>
    </xdr:from>
    <xdr:to>
      <xdr:col>17</xdr:col>
      <xdr:colOff>35280</xdr:colOff>
      <xdr:row>43</xdr:row>
      <xdr:rowOff>45360</xdr:rowOff>
    </xdr:to>
    <xdr:sp>
      <xdr:nvSpPr>
        <xdr:cNvPr id="984" name="Oval 821"/>
        <xdr:cNvSpPr/>
      </xdr:nvSpPr>
      <xdr:spPr>
        <a:xfrm>
          <a:off x="8689680" y="749628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44</xdr:row>
      <xdr:rowOff>127440</xdr:rowOff>
    </xdr:from>
    <xdr:to>
      <xdr:col>17</xdr:col>
      <xdr:colOff>35280</xdr:colOff>
      <xdr:row>45</xdr:row>
      <xdr:rowOff>37800</xdr:rowOff>
    </xdr:to>
    <xdr:sp>
      <xdr:nvSpPr>
        <xdr:cNvPr id="985" name="Oval 822"/>
        <xdr:cNvSpPr/>
      </xdr:nvSpPr>
      <xdr:spPr>
        <a:xfrm>
          <a:off x="8689680" y="7839000"/>
          <a:ext cx="7956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46</xdr:row>
      <xdr:rowOff>120240</xdr:rowOff>
    </xdr:from>
    <xdr:to>
      <xdr:col>17</xdr:col>
      <xdr:colOff>35280</xdr:colOff>
      <xdr:row>47</xdr:row>
      <xdr:rowOff>30240</xdr:rowOff>
    </xdr:to>
    <xdr:sp>
      <xdr:nvSpPr>
        <xdr:cNvPr id="986" name="Oval 823"/>
        <xdr:cNvSpPr/>
      </xdr:nvSpPr>
      <xdr:spPr>
        <a:xfrm>
          <a:off x="8689680" y="818208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48</xdr:row>
      <xdr:rowOff>112320</xdr:rowOff>
    </xdr:from>
    <xdr:to>
      <xdr:col>17</xdr:col>
      <xdr:colOff>35280</xdr:colOff>
      <xdr:row>49</xdr:row>
      <xdr:rowOff>22680</xdr:rowOff>
    </xdr:to>
    <xdr:sp>
      <xdr:nvSpPr>
        <xdr:cNvPr id="987" name="Oval 824"/>
        <xdr:cNvSpPr/>
      </xdr:nvSpPr>
      <xdr:spPr>
        <a:xfrm>
          <a:off x="8689680" y="8524800"/>
          <a:ext cx="7956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50</xdr:row>
      <xdr:rowOff>104760</xdr:rowOff>
    </xdr:from>
    <xdr:to>
      <xdr:col>17</xdr:col>
      <xdr:colOff>35280</xdr:colOff>
      <xdr:row>51</xdr:row>
      <xdr:rowOff>14760</xdr:rowOff>
    </xdr:to>
    <xdr:sp>
      <xdr:nvSpPr>
        <xdr:cNvPr id="988" name="Oval 825"/>
        <xdr:cNvSpPr/>
      </xdr:nvSpPr>
      <xdr:spPr>
        <a:xfrm>
          <a:off x="8689680" y="886788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52</xdr:row>
      <xdr:rowOff>87840</xdr:rowOff>
    </xdr:from>
    <xdr:to>
      <xdr:col>17</xdr:col>
      <xdr:colOff>35280</xdr:colOff>
      <xdr:row>52</xdr:row>
      <xdr:rowOff>173160</xdr:rowOff>
    </xdr:to>
    <xdr:sp>
      <xdr:nvSpPr>
        <xdr:cNvPr id="989" name="Oval 826"/>
        <xdr:cNvSpPr/>
      </xdr:nvSpPr>
      <xdr:spPr>
        <a:xfrm>
          <a:off x="8689680" y="92012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54</xdr:row>
      <xdr:rowOff>89640</xdr:rowOff>
    </xdr:from>
    <xdr:to>
      <xdr:col>17</xdr:col>
      <xdr:colOff>35280</xdr:colOff>
      <xdr:row>54</xdr:row>
      <xdr:rowOff>174960</xdr:rowOff>
    </xdr:to>
    <xdr:sp>
      <xdr:nvSpPr>
        <xdr:cNvPr id="990" name="Oval 827"/>
        <xdr:cNvSpPr/>
      </xdr:nvSpPr>
      <xdr:spPr>
        <a:xfrm>
          <a:off x="8689680" y="955368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56</xdr:row>
      <xdr:rowOff>72360</xdr:rowOff>
    </xdr:from>
    <xdr:to>
      <xdr:col>17</xdr:col>
      <xdr:colOff>35280</xdr:colOff>
      <xdr:row>56</xdr:row>
      <xdr:rowOff>157680</xdr:rowOff>
    </xdr:to>
    <xdr:sp>
      <xdr:nvSpPr>
        <xdr:cNvPr id="991" name="Oval 828"/>
        <xdr:cNvSpPr/>
      </xdr:nvSpPr>
      <xdr:spPr>
        <a:xfrm>
          <a:off x="8689680" y="98870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636840</xdr:colOff>
      <xdr:row>58</xdr:row>
      <xdr:rowOff>65160</xdr:rowOff>
    </xdr:from>
    <xdr:to>
      <xdr:col>17</xdr:col>
      <xdr:colOff>52560</xdr:colOff>
      <xdr:row>58</xdr:row>
      <xdr:rowOff>150480</xdr:rowOff>
    </xdr:to>
    <xdr:sp>
      <xdr:nvSpPr>
        <xdr:cNvPr id="992" name="Oval 829"/>
        <xdr:cNvSpPr/>
      </xdr:nvSpPr>
      <xdr:spPr>
        <a:xfrm>
          <a:off x="8706960" y="1023012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62</xdr:row>
      <xdr:rowOff>49680</xdr:rowOff>
    </xdr:from>
    <xdr:to>
      <xdr:col>17</xdr:col>
      <xdr:colOff>35280</xdr:colOff>
      <xdr:row>62</xdr:row>
      <xdr:rowOff>135000</xdr:rowOff>
    </xdr:to>
    <xdr:sp>
      <xdr:nvSpPr>
        <xdr:cNvPr id="993" name="Oval 830"/>
        <xdr:cNvSpPr/>
      </xdr:nvSpPr>
      <xdr:spPr>
        <a:xfrm>
          <a:off x="8689680" y="1091592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64</xdr:row>
      <xdr:rowOff>42120</xdr:rowOff>
    </xdr:from>
    <xdr:to>
      <xdr:col>17</xdr:col>
      <xdr:colOff>35280</xdr:colOff>
      <xdr:row>64</xdr:row>
      <xdr:rowOff>127440</xdr:rowOff>
    </xdr:to>
    <xdr:sp>
      <xdr:nvSpPr>
        <xdr:cNvPr id="994" name="Oval 831"/>
        <xdr:cNvSpPr/>
      </xdr:nvSpPr>
      <xdr:spPr>
        <a:xfrm>
          <a:off x="8689680" y="112586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66</xdr:row>
      <xdr:rowOff>34560</xdr:rowOff>
    </xdr:from>
    <xdr:to>
      <xdr:col>17</xdr:col>
      <xdr:colOff>35280</xdr:colOff>
      <xdr:row>66</xdr:row>
      <xdr:rowOff>119880</xdr:rowOff>
    </xdr:to>
    <xdr:sp>
      <xdr:nvSpPr>
        <xdr:cNvPr id="995" name="Oval 832"/>
        <xdr:cNvSpPr/>
      </xdr:nvSpPr>
      <xdr:spPr>
        <a:xfrm>
          <a:off x="8689680" y="1160172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68</xdr:row>
      <xdr:rowOff>26640</xdr:rowOff>
    </xdr:from>
    <xdr:to>
      <xdr:col>17</xdr:col>
      <xdr:colOff>35280</xdr:colOff>
      <xdr:row>68</xdr:row>
      <xdr:rowOff>111960</xdr:rowOff>
    </xdr:to>
    <xdr:sp>
      <xdr:nvSpPr>
        <xdr:cNvPr id="996" name="Oval 833"/>
        <xdr:cNvSpPr/>
      </xdr:nvSpPr>
      <xdr:spPr>
        <a:xfrm>
          <a:off x="8689680" y="119444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70</xdr:row>
      <xdr:rowOff>19440</xdr:rowOff>
    </xdr:from>
    <xdr:to>
      <xdr:col>17</xdr:col>
      <xdr:colOff>35280</xdr:colOff>
      <xdr:row>70</xdr:row>
      <xdr:rowOff>104760</xdr:rowOff>
    </xdr:to>
    <xdr:sp>
      <xdr:nvSpPr>
        <xdr:cNvPr id="997" name="Oval 834"/>
        <xdr:cNvSpPr/>
      </xdr:nvSpPr>
      <xdr:spPr>
        <a:xfrm>
          <a:off x="8689680" y="1228752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72</xdr:row>
      <xdr:rowOff>11520</xdr:rowOff>
    </xdr:from>
    <xdr:to>
      <xdr:col>17</xdr:col>
      <xdr:colOff>35280</xdr:colOff>
      <xdr:row>72</xdr:row>
      <xdr:rowOff>96840</xdr:rowOff>
    </xdr:to>
    <xdr:sp>
      <xdr:nvSpPr>
        <xdr:cNvPr id="998" name="Oval 835"/>
        <xdr:cNvSpPr/>
      </xdr:nvSpPr>
      <xdr:spPr>
        <a:xfrm>
          <a:off x="8689680" y="126302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74</xdr:row>
      <xdr:rowOff>3960</xdr:rowOff>
    </xdr:from>
    <xdr:to>
      <xdr:col>17</xdr:col>
      <xdr:colOff>35280</xdr:colOff>
      <xdr:row>74</xdr:row>
      <xdr:rowOff>89280</xdr:rowOff>
    </xdr:to>
    <xdr:sp>
      <xdr:nvSpPr>
        <xdr:cNvPr id="999" name="Oval 836"/>
        <xdr:cNvSpPr/>
      </xdr:nvSpPr>
      <xdr:spPr>
        <a:xfrm>
          <a:off x="8689680" y="1297332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75</xdr:row>
      <xdr:rowOff>171360</xdr:rowOff>
    </xdr:from>
    <xdr:to>
      <xdr:col>17</xdr:col>
      <xdr:colOff>35280</xdr:colOff>
      <xdr:row>76</xdr:row>
      <xdr:rowOff>81720</xdr:rowOff>
    </xdr:to>
    <xdr:sp>
      <xdr:nvSpPr>
        <xdr:cNvPr id="1000" name="Oval 837"/>
        <xdr:cNvSpPr/>
      </xdr:nvSpPr>
      <xdr:spPr>
        <a:xfrm>
          <a:off x="8689680" y="133160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77</xdr:row>
      <xdr:rowOff>164160</xdr:rowOff>
    </xdr:from>
    <xdr:to>
      <xdr:col>17</xdr:col>
      <xdr:colOff>35280</xdr:colOff>
      <xdr:row>78</xdr:row>
      <xdr:rowOff>74160</xdr:rowOff>
    </xdr:to>
    <xdr:sp>
      <xdr:nvSpPr>
        <xdr:cNvPr id="1001" name="Oval 838"/>
        <xdr:cNvSpPr/>
      </xdr:nvSpPr>
      <xdr:spPr>
        <a:xfrm>
          <a:off x="8689680" y="1365912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79</xdr:row>
      <xdr:rowOff>156240</xdr:rowOff>
    </xdr:from>
    <xdr:to>
      <xdr:col>17</xdr:col>
      <xdr:colOff>35280</xdr:colOff>
      <xdr:row>80</xdr:row>
      <xdr:rowOff>66240</xdr:rowOff>
    </xdr:to>
    <xdr:sp>
      <xdr:nvSpPr>
        <xdr:cNvPr id="1002" name="Oval 839"/>
        <xdr:cNvSpPr/>
      </xdr:nvSpPr>
      <xdr:spPr>
        <a:xfrm>
          <a:off x="8689680" y="140018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619560</xdr:colOff>
      <xdr:row>81</xdr:row>
      <xdr:rowOff>148680</xdr:rowOff>
    </xdr:from>
    <xdr:to>
      <xdr:col>17</xdr:col>
      <xdr:colOff>35280</xdr:colOff>
      <xdr:row>82</xdr:row>
      <xdr:rowOff>59040</xdr:rowOff>
    </xdr:to>
    <xdr:sp>
      <xdr:nvSpPr>
        <xdr:cNvPr id="1003" name="Oval 840"/>
        <xdr:cNvSpPr/>
      </xdr:nvSpPr>
      <xdr:spPr>
        <a:xfrm>
          <a:off x="8689680" y="1434492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636840</xdr:colOff>
      <xdr:row>60</xdr:row>
      <xdr:rowOff>57240</xdr:rowOff>
    </xdr:from>
    <xdr:to>
      <xdr:col>17</xdr:col>
      <xdr:colOff>52560</xdr:colOff>
      <xdr:row>60</xdr:row>
      <xdr:rowOff>142560</xdr:rowOff>
    </xdr:to>
    <xdr:sp>
      <xdr:nvSpPr>
        <xdr:cNvPr id="1004" name="Oval 841"/>
        <xdr:cNvSpPr/>
      </xdr:nvSpPr>
      <xdr:spPr>
        <a:xfrm>
          <a:off x="8706960" y="105728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585720</xdr:colOff>
      <xdr:row>22</xdr:row>
      <xdr:rowOff>154440</xdr:rowOff>
    </xdr:from>
    <xdr:to>
      <xdr:col>16</xdr:col>
      <xdr:colOff>636840</xdr:colOff>
      <xdr:row>24</xdr:row>
      <xdr:rowOff>12600</xdr:rowOff>
    </xdr:to>
    <xdr:grpSp>
      <xdr:nvGrpSpPr>
        <xdr:cNvPr id="1005" name="Group 842"/>
        <xdr:cNvGrpSpPr/>
      </xdr:nvGrpSpPr>
      <xdr:grpSpPr>
        <a:xfrm>
          <a:off x="7939440" y="3451320"/>
          <a:ext cx="208800" cy="1326240"/>
          <a:chOff x="7939440" y="3451320"/>
          <a:chExt cx="208800" cy="1326240"/>
        </a:xfrm>
      </xdr:grpSpPr>
      <xdr:sp>
        <xdr:nvSpPr>
          <xdr:cNvPr id="1006" name="Line 843"/>
          <xdr:cNvSpPr/>
        </xdr:nvSpPr>
        <xdr:spPr>
          <a:xfrm>
            <a:off x="8014320" y="35060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07" name="Line 844"/>
          <xdr:cNvSpPr/>
        </xdr:nvSpPr>
        <xdr:spPr>
          <a:xfrm flipH="1">
            <a:off x="8021520" y="3515400"/>
            <a:ext cx="828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08" name="Line 845"/>
          <xdr:cNvSpPr/>
        </xdr:nvSpPr>
        <xdr:spPr>
          <a:xfrm>
            <a:off x="8030880" y="35060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09" name="Line 846"/>
          <xdr:cNvSpPr/>
        </xdr:nvSpPr>
        <xdr:spPr>
          <a:xfrm flipH="1">
            <a:off x="8036640" y="3515400"/>
            <a:ext cx="792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10" name="Line 847"/>
          <xdr:cNvSpPr/>
        </xdr:nvSpPr>
        <xdr:spPr>
          <a:xfrm>
            <a:off x="8044920" y="35060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011" name="Group 848"/>
          <xdr:cNvGrpSpPr/>
        </xdr:nvGrpSpPr>
        <xdr:grpSpPr>
          <a:xfrm>
            <a:off x="7939440" y="3451320"/>
            <a:ext cx="208800" cy="1227600"/>
            <a:chOff x="7939440" y="3451320"/>
            <a:chExt cx="208800" cy="1227600"/>
          </a:xfrm>
        </xdr:grpSpPr>
        <xdr:sp>
          <xdr:nvSpPr>
            <xdr:cNvPr id="1012" name="Line 849"/>
            <xdr:cNvSpPr/>
          </xdr:nvSpPr>
          <xdr:spPr>
            <a:xfrm>
              <a:off x="7947720" y="40856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13" name="Line 850"/>
            <xdr:cNvSpPr/>
          </xdr:nvSpPr>
          <xdr:spPr>
            <a:xfrm flipH="1">
              <a:off x="8010360" y="34513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14" name="Line 851"/>
            <xdr:cNvSpPr/>
          </xdr:nvSpPr>
          <xdr:spPr>
            <a:xfrm flipH="1">
              <a:off x="8051400" y="4085640"/>
              <a:ext cx="3600" cy="59328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15" name="Line 852"/>
            <xdr:cNvSpPr/>
          </xdr:nvSpPr>
          <xdr:spPr>
            <a:xfrm flipH="1">
              <a:off x="7992360" y="4085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16" name="Line 853"/>
            <xdr:cNvSpPr/>
          </xdr:nvSpPr>
          <xdr:spPr>
            <a:xfrm flipH="1">
              <a:off x="8055000" y="4085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17" name="Oval 854"/>
            <xdr:cNvSpPr/>
          </xdr:nvSpPr>
          <xdr:spPr>
            <a:xfrm>
              <a:off x="7939440" y="3735360"/>
              <a:ext cx="15480" cy="6570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18" name="Line 855"/>
            <xdr:cNvSpPr/>
          </xdr:nvSpPr>
          <xdr:spPr>
            <a:xfrm>
              <a:off x="8069040" y="40856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585360</xdr:colOff>
      <xdr:row>24</xdr:row>
      <xdr:rowOff>146880</xdr:rowOff>
    </xdr:from>
    <xdr:to>
      <xdr:col>16</xdr:col>
      <xdr:colOff>636480</xdr:colOff>
      <xdr:row>26</xdr:row>
      <xdr:rowOff>5400</xdr:rowOff>
    </xdr:to>
    <xdr:grpSp>
      <xdr:nvGrpSpPr>
        <xdr:cNvPr id="1019" name="Group 856"/>
        <xdr:cNvGrpSpPr/>
      </xdr:nvGrpSpPr>
      <xdr:grpSpPr>
        <a:xfrm>
          <a:off x="7939080" y="3794400"/>
          <a:ext cx="209160" cy="1326240"/>
          <a:chOff x="7939080" y="3794400"/>
          <a:chExt cx="209160" cy="1326240"/>
        </a:xfrm>
      </xdr:grpSpPr>
      <xdr:sp>
        <xdr:nvSpPr>
          <xdr:cNvPr id="1020" name="Line 857"/>
          <xdr:cNvSpPr/>
        </xdr:nvSpPr>
        <xdr:spPr>
          <a:xfrm>
            <a:off x="8014320" y="3860640"/>
            <a:ext cx="684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21" name="Line 858"/>
          <xdr:cNvSpPr/>
        </xdr:nvSpPr>
        <xdr:spPr>
          <a:xfrm flipH="1">
            <a:off x="8021520" y="38606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22" name="Line 859"/>
          <xdr:cNvSpPr/>
        </xdr:nvSpPr>
        <xdr:spPr>
          <a:xfrm>
            <a:off x="8030880" y="38606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23" name="Line 860"/>
          <xdr:cNvSpPr/>
        </xdr:nvSpPr>
        <xdr:spPr>
          <a:xfrm flipH="1">
            <a:off x="8036280" y="38606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24" name="Line 861"/>
          <xdr:cNvSpPr/>
        </xdr:nvSpPr>
        <xdr:spPr>
          <a:xfrm>
            <a:off x="8044920" y="38606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025" name="Group 862"/>
          <xdr:cNvGrpSpPr/>
        </xdr:nvGrpSpPr>
        <xdr:grpSpPr>
          <a:xfrm>
            <a:off x="7939080" y="3794400"/>
            <a:ext cx="209160" cy="1223280"/>
            <a:chOff x="7939080" y="3794400"/>
            <a:chExt cx="209160" cy="1223280"/>
          </a:xfrm>
        </xdr:grpSpPr>
        <xdr:sp>
          <xdr:nvSpPr>
            <xdr:cNvPr id="1026" name="Line 863"/>
            <xdr:cNvSpPr/>
          </xdr:nvSpPr>
          <xdr:spPr>
            <a:xfrm>
              <a:off x="7947360" y="44276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27" name="Line 864"/>
            <xdr:cNvSpPr/>
          </xdr:nvSpPr>
          <xdr:spPr>
            <a:xfrm flipH="1">
              <a:off x="8010000" y="3794400"/>
              <a:ext cx="396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28" name="Line 865"/>
            <xdr:cNvSpPr/>
          </xdr:nvSpPr>
          <xdr:spPr>
            <a:xfrm flipH="1">
              <a:off x="8051040" y="4427640"/>
              <a:ext cx="3960" cy="5900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29" name="Line 866"/>
            <xdr:cNvSpPr/>
          </xdr:nvSpPr>
          <xdr:spPr>
            <a:xfrm flipH="1">
              <a:off x="7992000" y="4427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30" name="Line 867"/>
            <xdr:cNvSpPr/>
          </xdr:nvSpPr>
          <xdr:spPr>
            <a:xfrm flipH="1">
              <a:off x="8055000" y="4427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31" name="Oval 868"/>
            <xdr:cNvSpPr/>
          </xdr:nvSpPr>
          <xdr:spPr>
            <a:xfrm>
              <a:off x="7939080" y="4075560"/>
              <a:ext cx="15480" cy="65124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32" name="Line 869"/>
            <xdr:cNvSpPr/>
          </xdr:nvSpPr>
          <xdr:spPr>
            <a:xfrm>
              <a:off x="8069040" y="44276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26</xdr:row>
      <xdr:rowOff>138960</xdr:rowOff>
    </xdr:from>
    <xdr:to>
      <xdr:col>16</xdr:col>
      <xdr:colOff>636840</xdr:colOff>
      <xdr:row>27</xdr:row>
      <xdr:rowOff>172440</xdr:rowOff>
    </xdr:to>
    <xdr:grpSp>
      <xdr:nvGrpSpPr>
        <xdr:cNvPr id="1033" name="Group 870"/>
        <xdr:cNvGrpSpPr/>
      </xdr:nvGrpSpPr>
      <xdr:grpSpPr>
        <a:xfrm>
          <a:off x="7939440" y="4137120"/>
          <a:ext cx="208800" cy="1326240"/>
          <a:chOff x="7939440" y="4137120"/>
          <a:chExt cx="208800" cy="1326240"/>
        </a:xfrm>
      </xdr:grpSpPr>
      <xdr:sp>
        <xdr:nvSpPr>
          <xdr:cNvPr id="1034" name="Line 871"/>
          <xdr:cNvSpPr/>
        </xdr:nvSpPr>
        <xdr:spPr>
          <a:xfrm>
            <a:off x="8014320" y="41918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35" name="Line 872"/>
          <xdr:cNvSpPr/>
        </xdr:nvSpPr>
        <xdr:spPr>
          <a:xfrm flipH="1">
            <a:off x="8021520" y="4201200"/>
            <a:ext cx="828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36" name="Line 873"/>
          <xdr:cNvSpPr/>
        </xdr:nvSpPr>
        <xdr:spPr>
          <a:xfrm>
            <a:off x="8030880" y="41918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37" name="Line 874"/>
          <xdr:cNvSpPr/>
        </xdr:nvSpPr>
        <xdr:spPr>
          <a:xfrm flipH="1">
            <a:off x="8036640" y="4201200"/>
            <a:ext cx="792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38" name="Line 875"/>
          <xdr:cNvSpPr/>
        </xdr:nvSpPr>
        <xdr:spPr>
          <a:xfrm>
            <a:off x="8044920" y="41918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039" name="Group 876"/>
          <xdr:cNvGrpSpPr/>
        </xdr:nvGrpSpPr>
        <xdr:grpSpPr>
          <a:xfrm>
            <a:off x="7939440" y="4137120"/>
            <a:ext cx="208800" cy="1227600"/>
            <a:chOff x="7939440" y="4137120"/>
            <a:chExt cx="208800" cy="1227600"/>
          </a:xfrm>
        </xdr:grpSpPr>
        <xdr:sp>
          <xdr:nvSpPr>
            <xdr:cNvPr id="1040" name="Line 877"/>
            <xdr:cNvSpPr/>
          </xdr:nvSpPr>
          <xdr:spPr>
            <a:xfrm>
              <a:off x="7947720" y="47714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41" name="Line 878"/>
            <xdr:cNvSpPr/>
          </xdr:nvSpPr>
          <xdr:spPr>
            <a:xfrm flipH="1">
              <a:off x="8010360" y="41371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42" name="Line 879"/>
            <xdr:cNvSpPr/>
          </xdr:nvSpPr>
          <xdr:spPr>
            <a:xfrm flipH="1">
              <a:off x="8051400" y="4771440"/>
              <a:ext cx="3600" cy="59328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43" name="Line 880"/>
            <xdr:cNvSpPr/>
          </xdr:nvSpPr>
          <xdr:spPr>
            <a:xfrm flipH="1">
              <a:off x="7992360" y="47714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44" name="Line 881"/>
            <xdr:cNvSpPr/>
          </xdr:nvSpPr>
          <xdr:spPr>
            <a:xfrm flipH="1">
              <a:off x="8055000" y="47714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45" name="Oval 882"/>
            <xdr:cNvSpPr/>
          </xdr:nvSpPr>
          <xdr:spPr>
            <a:xfrm>
              <a:off x="7939440" y="4421160"/>
              <a:ext cx="15480" cy="6570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46" name="Line 883"/>
            <xdr:cNvSpPr/>
          </xdr:nvSpPr>
          <xdr:spPr>
            <a:xfrm>
              <a:off x="8069040" y="47714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585360</xdr:colOff>
      <xdr:row>28</xdr:row>
      <xdr:rowOff>131760</xdr:rowOff>
    </xdr:from>
    <xdr:to>
      <xdr:col>16</xdr:col>
      <xdr:colOff>636480</xdr:colOff>
      <xdr:row>29</xdr:row>
      <xdr:rowOff>165600</xdr:rowOff>
    </xdr:to>
    <xdr:grpSp>
      <xdr:nvGrpSpPr>
        <xdr:cNvPr id="1047" name="Group 884"/>
        <xdr:cNvGrpSpPr/>
      </xdr:nvGrpSpPr>
      <xdr:grpSpPr>
        <a:xfrm>
          <a:off x="7939080" y="4480200"/>
          <a:ext cx="209160" cy="1326240"/>
          <a:chOff x="7939080" y="4480200"/>
          <a:chExt cx="209160" cy="1326240"/>
        </a:xfrm>
      </xdr:grpSpPr>
      <xdr:sp>
        <xdr:nvSpPr>
          <xdr:cNvPr id="1048" name="Line 885"/>
          <xdr:cNvSpPr/>
        </xdr:nvSpPr>
        <xdr:spPr>
          <a:xfrm>
            <a:off x="8014320" y="4546440"/>
            <a:ext cx="684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49" name="Line 886"/>
          <xdr:cNvSpPr/>
        </xdr:nvSpPr>
        <xdr:spPr>
          <a:xfrm flipH="1">
            <a:off x="8021520" y="45464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50" name="Line 887"/>
          <xdr:cNvSpPr/>
        </xdr:nvSpPr>
        <xdr:spPr>
          <a:xfrm>
            <a:off x="8030880" y="45464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51" name="Line 888"/>
          <xdr:cNvSpPr/>
        </xdr:nvSpPr>
        <xdr:spPr>
          <a:xfrm flipH="1">
            <a:off x="8036280" y="45464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52" name="Line 889"/>
          <xdr:cNvSpPr/>
        </xdr:nvSpPr>
        <xdr:spPr>
          <a:xfrm>
            <a:off x="8044920" y="45464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053" name="Group 890"/>
          <xdr:cNvGrpSpPr/>
        </xdr:nvGrpSpPr>
        <xdr:grpSpPr>
          <a:xfrm>
            <a:off x="7939080" y="4480200"/>
            <a:ext cx="209160" cy="1223280"/>
            <a:chOff x="7939080" y="4480200"/>
            <a:chExt cx="209160" cy="1223280"/>
          </a:xfrm>
        </xdr:grpSpPr>
        <xdr:sp>
          <xdr:nvSpPr>
            <xdr:cNvPr id="1054" name="Line 891"/>
            <xdr:cNvSpPr/>
          </xdr:nvSpPr>
          <xdr:spPr>
            <a:xfrm>
              <a:off x="7947360" y="51134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55" name="Line 892"/>
            <xdr:cNvSpPr/>
          </xdr:nvSpPr>
          <xdr:spPr>
            <a:xfrm flipH="1">
              <a:off x="8010000" y="4480200"/>
              <a:ext cx="396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56" name="Line 893"/>
            <xdr:cNvSpPr/>
          </xdr:nvSpPr>
          <xdr:spPr>
            <a:xfrm flipH="1">
              <a:off x="8051040" y="5113440"/>
              <a:ext cx="3960" cy="5900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57" name="Line 894"/>
            <xdr:cNvSpPr/>
          </xdr:nvSpPr>
          <xdr:spPr>
            <a:xfrm flipH="1">
              <a:off x="7992000" y="51134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58" name="Line 895"/>
            <xdr:cNvSpPr/>
          </xdr:nvSpPr>
          <xdr:spPr>
            <a:xfrm flipH="1">
              <a:off x="8055000" y="51134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59" name="Oval 896"/>
            <xdr:cNvSpPr/>
          </xdr:nvSpPr>
          <xdr:spPr>
            <a:xfrm>
              <a:off x="7939080" y="4761360"/>
              <a:ext cx="15480" cy="65124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60" name="Line 897"/>
            <xdr:cNvSpPr/>
          </xdr:nvSpPr>
          <xdr:spPr>
            <a:xfrm>
              <a:off x="8069040" y="51134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30</xdr:row>
      <xdr:rowOff>123840</xdr:rowOff>
    </xdr:from>
    <xdr:to>
      <xdr:col>16</xdr:col>
      <xdr:colOff>636840</xdr:colOff>
      <xdr:row>31</xdr:row>
      <xdr:rowOff>157320</xdr:rowOff>
    </xdr:to>
    <xdr:grpSp>
      <xdr:nvGrpSpPr>
        <xdr:cNvPr id="1061" name="Group 898"/>
        <xdr:cNvGrpSpPr/>
      </xdr:nvGrpSpPr>
      <xdr:grpSpPr>
        <a:xfrm>
          <a:off x="7939440" y="4822920"/>
          <a:ext cx="208800" cy="1326240"/>
          <a:chOff x="7939440" y="4822920"/>
          <a:chExt cx="208800" cy="1326240"/>
        </a:xfrm>
      </xdr:grpSpPr>
      <xdr:sp>
        <xdr:nvSpPr>
          <xdr:cNvPr id="1062" name="Line 899"/>
          <xdr:cNvSpPr/>
        </xdr:nvSpPr>
        <xdr:spPr>
          <a:xfrm>
            <a:off x="8014320" y="48776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63" name="Line 900"/>
          <xdr:cNvSpPr/>
        </xdr:nvSpPr>
        <xdr:spPr>
          <a:xfrm flipH="1">
            <a:off x="8021520" y="4887000"/>
            <a:ext cx="828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64" name="Line 901"/>
          <xdr:cNvSpPr/>
        </xdr:nvSpPr>
        <xdr:spPr>
          <a:xfrm>
            <a:off x="8030880" y="48776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65" name="Line 902"/>
          <xdr:cNvSpPr/>
        </xdr:nvSpPr>
        <xdr:spPr>
          <a:xfrm flipH="1">
            <a:off x="8036640" y="4887000"/>
            <a:ext cx="792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66" name="Line 903"/>
          <xdr:cNvSpPr/>
        </xdr:nvSpPr>
        <xdr:spPr>
          <a:xfrm>
            <a:off x="8044920" y="48776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067" name="Group 904"/>
          <xdr:cNvGrpSpPr/>
        </xdr:nvGrpSpPr>
        <xdr:grpSpPr>
          <a:xfrm>
            <a:off x="7939440" y="4822920"/>
            <a:ext cx="208800" cy="1227600"/>
            <a:chOff x="7939440" y="4822920"/>
            <a:chExt cx="208800" cy="1227600"/>
          </a:xfrm>
        </xdr:grpSpPr>
        <xdr:sp>
          <xdr:nvSpPr>
            <xdr:cNvPr id="1068" name="Line 905"/>
            <xdr:cNvSpPr/>
          </xdr:nvSpPr>
          <xdr:spPr>
            <a:xfrm>
              <a:off x="7947720" y="54572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69" name="Line 906"/>
            <xdr:cNvSpPr/>
          </xdr:nvSpPr>
          <xdr:spPr>
            <a:xfrm flipH="1">
              <a:off x="8010360" y="48229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70" name="Line 907"/>
            <xdr:cNvSpPr/>
          </xdr:nvSpPr>
          <xdr:spPr>
            <a:xfrm flipH="1">
              <a:off x="8051400" y="5457240"/>
              <a:ext cx="3600" cy="59328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71" name="Line 908"/>
            <xdr:cNvSpPr/>
          </xdr:nvSpPr>
          <xdr:spPr>
            <a:xfrm flipH="1">
              <a:off x="7992360" y="54572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72" name="Line 909"/>
            <xdr:cNvSpPr/>
          </xdr:nvSpPr>
          <xdr:spPr>
            <a:xfrm flipH="1">
              <a:off x="8055000" y="54572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73" name="Oval 910"/>
            <xdr:cNvSpPr/>
          </xdr:nvSpPr>
          <xdr:spPr>
            <a:xfrm>
              <a:off x="7939440" y="5106960"/>
              <a:ext cx="15480" cy="6570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74" name="Line 911"/>
            <xdr:cNvSpPr/>
          </xdr:nvSpPr>
          <xdr:spPr>
            <a:xfrm>
              <a:off x="8069040" y="54572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585360</xdr:colOff>
      <xdr:row>32</xdr:row>
      <xdr:rowOff>116280</xdr:rowOff>
    </xdr:from>
    <xdr:to>
      <xdr:col>16</xdr:col>
      <xdr:colOff>636480</xdr:colOff>
      <xdr:row>33</xdr:row>
      <xdr:rowOff>150120</xdr:rowOff>
    </xdr:to>
    <xdr:grpSp>
      <xdr:nvGrpSpPr>
        <xdr:cNvPr id="1075" name="Group 912"/>
        <xdr:cNvGrpSpPr/>
      </xdr:nvGrpSpPr>
      <xdr:grpSpPr>
        <a:xfrm>
          <a:off x="7939080" y="5166000"/>
          <a:ext cx="209160" cy="1326240"/>
          <a:chOff x="7939080" y="5166000"/>
          <a:chExt cx="209160" cy="1326240"/>
        </a:xfrm>
      </xdr:grpSpPr>
      <xdr:sp>
        <xdr:nvSpPr>
          <xdr:cNvPr id="1076" name="Line 913"/>
          <xdr:cNvSpPr/>
        </xdr:nvSpPr>
        <xdr:spPr>
          <a:xfrm>
            <a:off x="8014320" y="5232240"/>
            <a:ext cx="684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77" name="Line 914"/>
          <xdr:cNvSpPr/>
        </xdr:nvSpPr>
        <xdr:spPr>
          <a:xfrm flipH="1">
            <a:off x="8021520" y="52322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78" name="Line 915"/>
          <xdr:cNvSpPr/>
        </xdr:nvSpPr>
        <xdr:spPr>
          <a:xfrm>
            <a:off x="8030880" y="52322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79" name="Line 916"/>
          <xdr:cNvSpPr/>
        </xdr:nvSpPr>
        <xdr:spPr>
          <a:xfrm flipH="1">
            <a:off x="8036280" y="52322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80" name="Line 917"/>
          <xdr:cNvSpPr/>
        </xdr:nvSpPr>
        <xdr:spPr>
          <a:xfrm>
            <a:off x="8044920" y="52322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081" name="Group 918"/>
          <xdr:cNvGrpSpPr/>
        </xdr:nvGrpSpPr>
        <xdr:grpSpPr>
          <a:xfrm>
            <a:off x="7939080" y="5166000"/>
            <a:ext cx="209160" cy="1223280"/>
            <a:chOff x="7939080" y="5166000"/>
            <a:chExt cx="209160" cy="1223280"/>
          </a:xfrm>
        </xdr:grpSpPr>
        <xdr:sp>
          <xdr:nvSpPr>
            <xdr:cNvPr id="1082" name="Line 919"/>
            <xdr:cNvSpPr/>
          </xdr:nvSpPr>
          <xdr:spPr>
            <a:xfrm>
              <a:off x="7947360" y="57992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83" name="Line 920"/>
            <xdr:cNvSpPr/>
          </xdr:nvSpPr>
          <xdr:spPr>
            <a:xfrm flipH="1">
              <a:off x="8010000" y="5166000"/>
              <a:ext cx="396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84" name="Line 921"/>
            <xdr:cNvSpPr/>
          </xdr:nvSpPr>
          <xdr:spPr>
            <a:xfrm flipH="1">
              <a:off x="8051040" y="5799240"/>
              <a:ext cx="3960" cy="5900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85" name="Line 922"/>
            <xdr:cNvSpPr/>
          </xdr:nvSpPr>
          <xdr:spPr>
            <a:xfrm flipH="1">
              <a:off x="7992000" y="57992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86" name="Line 923"/>
            <xdr:cNvSpPr/>
          </xdr:nvSpPr>
          <xdr:spPr>
            <a:xfrm flipH="1">
              <a:off x="8055000" y="57992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87" name="Oval 924"/>
            <xdr:cNvSpPr/>
          </xdr:nvSpPr>
          <xdr:spPr>
            <a:xfrm>
              <a:off x="7939080" y="5447160"/>
              <a:ext cx="15480" cy="65124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88" name="Line 925"/>
            <xdr:cNvSpPr/>
          </xdr:nvSpPr>
          <xdr:spPr>
            <a:xfrm>
              <a:off x="8069040" y="57992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34</xdr:row>
      <xdr:rowOff>108720</xdr:rowOff>
    </xdr:from>
    <xdr:to>
      <xdr:col>16</xdr:col>
      <xdr:colOff>636840</xdr:colOff>
      <xdr:row>35</xdr:row>
      <xdr:rowOff>142200</xdr:rowOff>
    </xdr:to>
    <xdr:grpSp>
      <xdr:nvGrpSpPr>
        <xdr:cNvPr id="1089" name="Group 926"/>
        <xdr:cNvGrpSpPr/>
      </xdr:nvGrpSpPr>
      <xdr:grpSpPr>
        <a:xfrm>
          <a:off x="7939440" y="5508720"/>
          <a:ext cx="208800" cy="1326240"/>
          <a:chOff x="7939440" y="5508720"/>
          <a:chExt cx="208800" cy="1326240"/>
        </a:xfrm>
      </xdr:grpSpPr>
      <xdr:sp>
        <xdr:nvSpPr>
          <xdr:cNvPr id="1090" name="Line 927"/>
          <xdr:cNvSpPr/>
        </xdr:nvSpPr>
        <xdr:spPr>
          <a:xfrm>
            <a:off x="8014320" y="55634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91" name="Line 928"/>
          <xdr:cNvSpPr/>
        </xdr:nvSpPr>
        <xdr:spPr>
          <a:xfrm flipH="1">
            <a:off x="8021520" y="5572800"/>
            <a:ext cx="828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92" name="Line 929"/>
          <xdr:cNvSpPr/>
        </xdr:nvSpPr>
        <xdr:spPr>
          <a:xfrm>
            <a:off x="8030880" y="55634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93" name="Line 930"/>
          <xdr:cNvSpPr/>
        </xdr:nvSpPr>
        <xdr:spPr>
          <a:xfrm flipH="1">
            <a:off x="8036640" y="5572800"/>
            <a:ext cx="792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094" name="Line 931"/>
          <xdr:cNvSpPr/>
        </xdr:nvSpPr>
        <xdr:spPr>
          <a:xfrm>
            <a:off x="8044920" y="55634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095" name="Group 932"/>
          <xdr:cNvGrpSpPr/>
        </xdr:nvGrpSpPr>
        <xdr:grpSpPr>
          <a:xfrm>
            <a:off x="7939440" y="5508720"/>
            <a:ext cx="208800" cy="1227600"/>
            <a:chOff x="7939440" y="5508720"/>
            <a:chExt cx="208800" cy="1227600"/>
          </a:xfrm>
        </xdr:grpSpPr>
        <xdr:sp>
          <xdr:nvSpPr>
            <xdr:cNvPr id="1096" name="Line 933"/>
            <xdr:cNvSpPr/>
          </xdr:nvSpPr>
          <xdr:spPr>
            <a:xfrm>
              <a:off x="7947720" y="61430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97" name="Line 934"/>
            <xdr:cNvSpPr/>
          </xdr:nvSpPr>
          <xdr:spPr>
            <a:xfrm flipH="1">
              <a:off x="8010360" y="55087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98" name="Line 935"/>
            <xdr:cNvSpPr/>
          </xdr:nvSpPr>
          <xdr:spPr>
            <a:xfrm flipH="1">
              <a:off x="8051400" y="6143040"/>
              <a:ext cx="3600" cy="59328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099" name="Line 936"/>
            <xdr:cNvSpPr/>
          </xdr:nvSpPr>
          <xdr:spPr>
            <a:xfrm flipH="1">
              <a:off x="7992360" y="6143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00" name="Line 937"/>
            <xdr:cNvSpPr/>
          </xdr:nvSpPr>
          <xdr:spPr>
            <a:xfrm flipH="1">
              <a:off x="8055000" y="6143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01" name="Oval 938"/>
            <xdr:cNvSpPr/>
          </xdr:nvSpPr>
          <xdr:spPr>
            <a:xfrm>
              <a:off x="7939440" y="5792760"/>
              <a:ext cx="15480" cy="6570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02" name="Line 939"/>
            <xdr:cNvSpPr/>
          </xdr:nvSpPr>
          <xdr:spPr>
            <a:xfrm>
              <a:off x="8069040" y="61430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585360</xdr:colOff>
      <xdr:row>36</xdr:row>
      <xdr:rowOff>101160</xdr:rowOff>
    </xdr:from>
    <xdr:to>
      <xdr:col>16</xdr:col>
      <xdr:colOff>636480</xdr:colOff>
      <xdr:row>37</xdr:row>
      <xdr:rowOff>135000</xdr:rowOff>
    </xdr:to>
    <xdr:grpSp>
      <xdr:nvGrpSpPr>
        <xdr:cNvPr id="1103" name="Group 940"/>
        <xdr:cNvGrpSpPr/>
      </xdr:nvGrpSpPr>
      <xdr:grpSpPr>
        <a:xfrm>
          <a:off x="7939080" y="5851800"/>
          <a:ext cx="209160" cy="1326240"/>
          <a:chOff x="7939080" y="5851800"/>
          <a:chExt cx="209160" cy="1326240"/>
        </a:xfrm>
      </xdr:grpSpPr>
      <xdr:sp>
        <xdr:nvSpPr>
          <xdr:cNvPr id="1104" name="Line 941"/>
          <xdr:cNvSpPr/>
        </xdr:nvSpPr>
        <xdr:spPr>
          <a:xfrm>
            <a:off x="8014320" y="5918040"/>
            <a:ext cx="684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05" name="Line 942"/>
          <xdr:cNvSpPr/>
        </xdr:nvSpPr>
        <xdr:spPr>
          <a:xfrm flipH="1">
            <a:off x="8021520" y="59180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06" name="Line 943"/>
          <xdr:cNvSpPr/>
        </xdr:nvSpPr>
        <xdr:spPr>
          <a:xfrm>
            <a:off x="8030880" y="59180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07" name="Line 944"/>
          <xdr:cNvSpPr/>
        </xdr:nvSpPr>
        <xdr:spPr>
          <a:xfrm flipH="1">
            <a:off x="8036280" y="59180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08" name="Line 945"/>
          <xdr:cNvSpPr/>
        </xdr:nvSpPr>
        <xdr:spPr>
          <a:xfrm>
            <a:off x="8044920" y="59180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109" name="Group 946"/>
          <xdr:cNvGrpSpPr/>
        </xdr:nvGrpSpPr>
        <xdr:grpSpPr>
          <a:xfrm>
            <a:off x="7939080" y="5851800"/>
            <a:ext cx="209160" cy="1223280"/>
            <a:chOff x="7939080" y="5851800"/>
            <a:chExt cx="209160" cy="1223280"/>
          </a:xfrm>
        </xdr:grpSpPr>
        <xdr:sp>
          <xdr:nvSpPr>
            <xdr:cNvPr id="1110" name="Line 947"/>
            <xdr:cNvSpPr/>
          </xdr:nvSpPr>
          <xdr:spPr>
            <a:xfrm>
              <a:off x="7947360" y="64850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11" name="Line 948"/>
            <xdr:cNvSpPr/>
          </xdr:nvSpPr>
          <xdr:spPr>
            <a:xfrm flipH="1">
              <a:off x="8010000" y="5851800"/>
              <a:ext cx="396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12" name="Line 949"/>
            <xdr:cNvSpPr/>
          </xdr:nvSpPr>
          <xdr:spPr>
            <a:xfrm flipH="1">
              <a:off x="8051040" y="6485040"/>
              <a:ext cx="3960" cy="5900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13" name="Line 950"/>
            <xdr:cNvSpPr/>
          </xdr:nvSpPr>
          <xdr:spPr>
            <a:xfrm flipH="1">
              <a:off x="7992000" y="6485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14" name="Line 951"/>
            <xdr:cNvSpPr/>
          </xdr:nvSpPr>
          <xdr:spPr>
            <a:xfrm flipH="1">
              <a:off x="8055000" y="6485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15" name="Oval 952"/>
            <xdr:cNvSpPr/>
          </xdr:nvSpPr>
          <xdr:spPr>
            <a:xfrm>
              <a:off x="7939080" y="6132960"/>
              <a:ext cx="15480" cy="65124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16" name="Line 953"/>
            <xdr:cNvSpPr/>
          </xdr:nvSpPr>
          <xdr:spPr>
            <a:xfrm>
              <a:off x="8069040" y="64850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38</xdr:row>
      <xdr:rowOff>93240</xdr:rowOff>
    </xdr:from>
    <xdr:to>
      <xdr:col>16</xdr:col>
      <xdr:colOff>636840</xdr:colOff>
      <xdr:row>39</xdr:row>
      <xdr:rowOff>126720</xdr:rowOff>
    </xdr:to>
    <xdr:grpSp>
      <xdr:nvGrpSpPr>
        <xdr:cNvPr id="1117" name="Group 954"/>
        <xdr:cNvGrpSpPr/>
      </xdr:nvGrpSpPr>
      <xdr:grpSpPr>
        <a:xfrm>
          <a:off x="7939440" y="6194520"/>
          <a:ext cx="208800" cy="1326240"/>
          <a:chOff x="7939440" y="6194520"/>
          <a:chExt cx="208800" cy="1326240"/>
        </a:xfrm>
      </xdr:grpSpPr>
      <xdr:sp>
        <xdr:nvSpPr>
          <xdr:cNvPr id="1118" name="Line 955"/>
          <xdr:cNvSpPr/>
        </xdr:nvSpPr>
        <xdr:spPr>
          <a:xfrm>
            <a:off x="8014320" y="62492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19" name="Line 956"/>
          <xdr:cNvSpPr/>
        </xdr:nvSpPr>
        <xdr:spPr>
          <a:xfrm flipH="1">
            <a:off x="8021520" y="6258600"/>
            <a:ext cx="828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20" name="Line 957"/>
          <xdr:cNvSpPr/>
        </xdr:nvSpPr>
        <xdr:spPr>
          <a:xfrm>
            <a:off x="8030880" y="62492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21" name="Line 958"/>
          <xdr:cNvSpPr/>
        </xdr:nvSpPr>
        <xdr:spPr>
          <a:xfrm flipH="1">
            <a:off x="8036640" y="6258600"/>
            <a:ext cx="792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22" name="Line 959"/>
          <xdr:cNvSpPr/>
        </xdr:nvSpPr>
        <xdr:spPr>
          <a:xfrm>
            <a:off x="8044920" y="62492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123" name="Group 960"/>
          <xdr:cNvGrpSpPr/>
        </xdr:nvGrpSpPr>
        <xdr:grpSpPr>
          <a:xfrm>
            <a:off x="7939440" y="6194520"/>
            <a:ext cx="208800" cy="1227600"/>
            <a:chOff x="7939440" y="6194520"/>
            <a:chExt cx="208800" cy="1227600"/>
          </a:xfrm>
        </xdr:grpSpPr>
        <xdr:sp>
          <xdr:nvSpPr>
            <xdr:cNvPr id="1124" name="Line 961"/>
            <xdr:cNvSpPr/>
          </xdr:nvSpPr>
          <xdr:spPr>
            <a:xfrm>
              <a:off x="7947720" y="68288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25" name="Line 962"/>
            <xdr:cNvSpPr/>
          </xdr:nvSpPr>
          <xdr:spPr>
            <a:xfrm flipH="1">
              <a:off x="8010360" y="61945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26" name="Line 963"/>
            <xdr:cNvSpPr/>
          </xdr:nvSpPr>
          <xdr:spPr>
            <a:xfrm flipH="1">
              <a:off x="8051400" y="6828840"/>
              <a:ext cx="3600" cy="59328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27" name="Line 964"/>
            <xdr:cNvSpPr/>
          </xdr:nvSpPr>
          <xdr:spPr>
            <a:xfrm flipH="1">
              <a:off x="7992360" y="6828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28" name="Line 965"/>
            <xdr:cNvSpPr/>
          </xdr:nvSpPr>
          <xdr:spPr>
            <a:xfrm flipH="1">
              <a:off x="8055000" y="6828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29" name="Oval 966"/>
            <xdr:cNvSpPr/>
          </xdr:nvSpPr>
          <xdr:spPr>
            <a:xfrm>
              <a:off x="7939440" y="6478560"/>
              <a:ext cx="15480" cy="6570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30" name="Line 967"/>
            <xdr:cNvSpPr/>
          </xdr:nvSpPr>
          <xdr:spPr>
            <a:xfrm>
              <a:off x="8069040" y="68288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585360</xdr:colOff>
      <xdr:row>40</xdr:row>
      <xdr:rowOff>86040</xdr:rowOff>
    </xdr:from>
    <xdr:to>
      <xdr:col>16</xdr:col>
      <xdr:colOff>636480</xdr:colOff>
      <xdr:row>41</xdr:row>
      <xdr:rowOff>119880</xdr:rowOff>
    </xdr:to>
    <xdr:grpSp>
      <xdr:nvGrpSpPr>
        <xdr:cNvPr id="1131" name="Group 968"/>
        <xdr:cNvGrpSpPr/>
      </xdr:nvGrpSpPr>
      <xdr:grpSpPr>
        <a:xfrm>
          <a:off x="7939080" y="6537600"/>
          <a:ext cx="209160" cy="1326240"/>
          <a:chOff x="7939080" y="6537600"/>
          <a:chExt cx="209160" cy="1326240"/>
        </a:xfrm>
      </xdr:grpSpPr>
      <xdr:sp>
        <xdr:nvSpPr>
          <xdr:cNvPr id="1132" name="Line 969"/>
          <xdr:cNvSpPr/>
        </xdr:nvSpPr>
        <xdr:spPr>
          <a:xfrm>
            <a:off x="8014320" y="6603840"/>
            <a:ext cx="684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33" name="Line 970"/>
          <xdr:cNvSpPr/>
        </xdr:nvSpPr>
        <xdr:spPr>
          <a:xfrm flipH="1">
            <a:off x="8021520" y="66038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34" name="Line 971"/>
          <xdr:cNvSpPr/>
        </xdr:nvSpPr>
        <xdr:spPr>
          <a:xfrm>
            <a:off x="8030880" y="66038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35" name="Line 972"/>
          <xdr:cNvSpPr/>
        </xdr:nvSpPr>
        <xdr:spPr>
          <a:xfrm flipH="1">
            <a:off x="8036280" y="66038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36" name="Line 973"/>
          <xdr:cNvSpPr/>
        </xdr:nvSpPr>
        <xdr:spPr>
          <a:xfrm>
            <a:off x="8044920" y="66038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137" name="Group 974"/>
          <xdr:cNvGrpSpPr/>
        </xdr:nvGrpSpPr>
        <xdr:grpSpPr>
          <a:xfrm>
            <a:off x="7939080" y="6537600"/>
            <a:ext cx="209160" cy="1223280"/>
            <a:chOff x="7939080" y="6537600"/>
            <a:chExt cx="209160" cy="1223280"/>
          </a:xfrm>
        </xdr:grpSpPr>
        <xdr:sp>
          <xdr:nvSpPr>
            <xdr:cNvPr id="1138" name="Line 975"/>
            <xdr:cNvSpPr/>
          </xdr:nvSpPr>
          <xdr:spPr>
            <a:xfrm>
              <a:off x="7947360" y="71708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39" name="Line 976"/>
            <xdr:cNvSpPr/>
          </xdr:nvSpPr>
          <xdr:spPr>
            <a:xfrm flipH="1">
              <a:off x="8010000" y="6537600"/>
              <a:ext cx="396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40" name="Line 977"/>
            <xdr:cNvSpPr/>
          </xdr:nvSpPr>
          <xdr:spPr>
            <a:xfrm flipH="1">
              <a:off x="8051040" y="7170840"/>
              <a:ext cx="3960" cy="5900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41" name="Line 978"/>
            <xdr:cNvSpPr/>
          </xdr:nvSpPr>
          <xdr:spPr>
            <a:xfrm flipH="1">
              <a:off x="7992000" y="7170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42" name="Line 979"/>
            <xdr:cNvSpPr/>
          </xdr:nvSpPr>
          <xdr:spPr>
            <a:xfrm flipH="1">
              <a:off x="8055000" y="7170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43" name="Oval 980"/>
            <xdr:cNvSpPr/>
          </xdr:nvSpPr>
          <xdr:spPr>
            <a:xfrm>
              <a:off x="7939080" y="6818760"/>
              <a:ext cx="15480" cy="65124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44" name="Line 981"/>
            <xdr:cNvSpPr/>
          </xdr:nvSpPr>
          <xdr:spPr>
            <a:xfrm>
              <a:off x="8069040" y="71708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42</xdr:row>
      <xdr:rowOff>78120</xdr:rowOff>
    </xdr:from>
    <xdr:to>
      <xdr:col>16</xdr:col>
      <xdr:colOff>636840</xdr:colOff>
      <xdr:row>43</xdr:row>
      <xdr:rowOff>111600</xdr:rowOff>
    </xdr:to>
    <xdr:grpSp>
      <xdr:nvGrpSpPr>
        <xdr:cNvPr id="1145" name="Group 982"/>
        <xdr:cNvGrpSpPr/>
      </xdr:nvGrpSpPr>
      <xdr:grpSpPr>
        <a:xfrm>
          <a:off x="7939440" y="6880320"/>
          <a:ext cx="208800" cy="1326240"/>
          <a:chOff x="7939440" y="6880320"/>
          <a:chExt cx="208800" cy="1326240"/>
        </a:xfrm>
      </xdr:grpSpPr>
      <xdr:sp>
        <xdr:nvSpPr>
          <xdr:cNvPr id="1146" name="Line 983"/>
          <xdr:cNvSpPr/>
        </xdr:nvSpPr>
        <xdr:spPr>
          <a:xfrm>
            <a:off x="8014320" y="69350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47" name="Line 984"/>
          <xdr:cNvSpPr/>
        </xdr:nvSpPr>
        <xdr:spPr>
          <a:xfrm flipH="1">
            <a:off x="8021520" y="6944400"/>
            <a:ext cx="828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48" name="Line 985"/>
          <xdr:cNvSpPr/>
        </xdr:nvSpPr>
        <xdr:spPr>
          <a:xfrm>
            <a:off x="8030880" y="69350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49" name="Line 986"/>
          <xdr:cNvSpPr/>
        </xdr:nvSpPr>
        <xdr:spPr>
          <a:xfrm flipH="1">
            <a:off x="8036640" y="6944400"/>
            <a:ext cx="792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50" name="Line 987"/>
          <xdr:cNvSpPr/>
        </xdr:nvSpPr>
        <xdr:spPr>
          <a:xfrm>
            <a:off x="8044920" y="69350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151" name="Group 988"/>
          <xdr:cNvGrpSpPr/>
        </xdr:nvGrpSpPr>
        <xdr:grpSpPr>
          <a:xfrm>
            <a:off x="7939440" y="6880320"/>
            <a:ext cx="208800" cy="1227600"/>
            <a:chOff x="7939440" y="6880320"/>
            <a:chExt cx="208800" cy="1227600"/>
          </a:xfrm>
        </xdr:grpSpPr>
        <xdr:sp>
          <xdr:nvSpPr>
            <xdr:cNvPr id="1152" name="Line 989"/>
            <xdr:cNvSpPr/>
          </xdr:nvSpPr>
          <xdr:spPr>
            <a:xfrm>
              <a:off x="7947720" y="75146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53" name="Line 990"/>
            <xdr:cNvSpPr/>
          </xdr:nvSpPr>
          <xdr:spPr>
            <a:xfrm flipH="1">
              <a:off x="8010360" y="68803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54" name="Line 991"/>
            <xdr:cNvSpPr/>
          </xdr:nvSpPr>
          <xdr:spPr>
            <a:xfrm flipH="1">
              <a:off x="8051400" y="7514640"/>
              <a:ext cx="3600" cy="59328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55" name="Line 992"/>
            <xdr:cNvSpPr/>
          </xdr:nvSpPr>
          <xdr:spPr>
            <a:xfrm flipH="1">
              <a:off x="7992360" y="7514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56" name="Line 993"/>
            <xdr:cNvSpPr/>
          </xdr:nvSpPr>
          <xdr:spPr>
            <a:xfrm flipH="1">
              <a:off x="8055000" y="7514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57" name="Oval 994"/>
            <xdr:cNvSpPr/>
          </xdr:nvSpPr>
          <xdr:spPr>
            <a:xfrm>
              <a:off x="7939440" y="7164360"/>
              <a:ext cx="15480" cy="6570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58" name="Line 995"/>
            <xdr:cNvSpPr/>
          </xdr:nvSpPr>
          <xdr:spPr>
            <a:xfrm>
              <a:off x="8069040" y="75146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585360</xdr:colOff>
      <xdr:row>44</xdr:row>
      <xdr:rowOff>70560</xdr:rowOff>
    </xdr:from>
    <xdr:to>
      <xdr:col>16</xdr:col>
      <xdr:colOff>636480</xdr:colOff>
      <xdr:row>45</xdr:row>
      <xdr:rowOff>104400</xdr:rowOff>
    </xdr:to>
    <xdr:grpSp>
      <xdr:nvGrpSpPr>
        <xdr:cNvPr id="1159" name="Group 996"/>
        <xdr:cNvGrpSpPr/>
      </xdr:nvGrpSpPr>
      <xdr:grpSpPr>
        <a:xfrm>
          <a:off x="7939080" y="7223400"/>
          <a:ext cx="209160" cy="1326240"/>
          <a:chOff x="7939080" y="7223400"/>
          <a:chExt cx="209160" cy="1326240"/>
        </a:xfrm>
      </xdr:grpSpPr>
      <xdr:sp>
        <xdr:nvSpPr>
          <xdr:cNvPr id="1160" name="Line 997"/>
          <xdr:cNvSpPr/>
        </xdr:nvSpPr>
        <xdr:spPr>
          <a:xfrm>
            <a:off x="8014320" y="7289640"/>
            <a:ext cx="684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61" name="Line 998"/>
          <xdr:cNvSpPr/>
        </xdr:nvSpPr>
        <xdr:spPr>
          <a:xfrm flipH="1">
            <a:off x="8021520" y="72896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62" name="Line 999"/>
          <xdr:cNvSpPr/>
        </xdr:nvSpPr>
        <xdr:spPr>
          <a:xfrm>
            <a:off x="8030880" y="72896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63" name="Line 1000"/>
          <xdr:cNvSpPr/>
        </xdr:nvSpPr>
        <xdr:spPr>
          <a:xfrm flipH="1">
            <a:off x="8036280" y="72896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64" name="Line 1001"/>
          <xdr:cNvSpPr/>
        </xdr:nvSpPr>
        <xdr:spPr>
          <a:xfrm>
            <a:off x="8044920" y="72896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165" name="Group 1002"/>
          <xdr:cNvGrpSpPr/>
        </xdr:nvGrpSpPr>
        <xdr:grpSpPr>
          <a:xfrm>
            <a:off x="7939080" y="7223400"/>
            <a:ext cx="209160" cy="1223280"/>
            <a:chOff x="7939080" y="7223400"/>
            <a:chExt cx="209160" cy="1223280"/>
          </a:xfrm>
        </xdr:grpSpPr>
        <xdr:sp>
          <xdr:nvSpPr>
            <xdr:cNvPr id="1166" name="Line 1003"/>
            <xdr:cNvSpPr/>
          </xdr:nvSpPr>
          <xdr:spPr>
            <a:xfrm>
              <a:off x="7947360" y="78566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67" name="Line 1004"/>
            <xdr:cNvSpPr/>
          </xdr:nvSpPr>
          <xdr:spPr>
            <a:xfrm flipH="1">
              <a:off x="8010000" y="7223400"/>
              <a:ext cx="396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68" name="Line 1005"/>
            <xdr:cNvSpPr/>
          </xdr:nvSpPr>
          <xdr:spPr>
            <a:xfrm flipH="1">
              <a:off x="8051040" y="7856640"/>
              <a:ext cx="3960" cy="5900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69" name="Line 1006"/>
            <xdr:cNvSpPr/>
          </xdr:nvSpPr>
          <xdr:spPr>
            <a:xfrm flipH="1">
              <a:off x="7992000" y="7856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70" name="Line 1007"/>
            <xdr:cNvSpPr/>
          </xdr:nvSpPr>
          <xdr:spPr>
            <a:xfrm flipH="1">
              <a:off x="8055000" y="7856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71" name="Oval 1008"/>
            <xdr:cNvSpPr/>
          </xdr:nvSpPr>
          <xdr:spPr>
            <a:xfrm>
              <a:off x="7939080" y="7504560"/>
              <a:ext cx="15480" cy="65124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72" name="Line 1009"/>
            <xdr:cNvSpPr/>
          </xdr:nvSpPr>
          <xdr:spPr>
            <a:xfrm>
              <a:off x="8069040" y="78566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46</xdr:row>
      <xdr:rowOff>63000</xdr:rowOff>
    </xdr:from>
    <xdr:to>
      <xdr:col>16</xdr:col>
      <xdr:colOff>636840</xdr:colOff>
      <xdr:row>47</xdr:row>
      <xdr:rowOff>96480</xdr:rowOff>
    </xdr:to>
    <xdr:grpSp>
      <xdr:nvGrpSpPr>
        <xdr:cNvPr id="1173" name="Group 1010"/>
        <xdr:cNvGrpSpPr/>
      </xdr:nvGrpSpPr>
      <xdr:grpSpPr>
        <a:xfrm>
          <a:off x="7939440" y="7566120"/>
          <a:ext cx="208800" cy="1326240"/>
          <a:chOff x="7939440" y="7566120"/>
          <a:chExt cx="208800" cy="1326240"/>
        </a:xfrm>
      </xdr:grpSpPr>
      <xdr:sp>
        <xdr:nvSpPr>
          <xdr:cNvPr id="1174" name="Line 1011"/>
          <xdr:cNvSpPr/>
        </xdr:nvSpPr>
        <xdr:spPr>
          <a:xfrm>
            <a:off x="8014320" y="76208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75" name="Line 1012"/>
          <xdr:cNvSpPr/>
        </xdr:nvSpPr>
        <xdr:spPr>
          <a:xfrm flipH="1">
            <a:off x="8021520" y="7630200"/>
            <a:ext cx="828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76" name="Line 1013"/>
          <xdr:cNvSpPr/>
        </xdr:nvSpPr>
        <xdr:spPr>
          <a:xfrm>
            <a:off x="8030880" y="76208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77" name="Line 1014"/>
          <xdr:cNvSpPr/>
        </xdr:nvSpPr>
        <xdr:spPr>
          <a:xfrm flipH="1">
            <a:off x="8036640" y="7630200"/>
            <a:ext cx="792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78" name="Line 1015"/>
          <xdr:cNvSpPr/>
        </xdr:nvSpPr>
        <xdr:spPr>
          <a:xfrm>
            <a:off x="8044920" y="76208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179" name="Group 1016"/>
          <xdr:cNvGrpSpPr/>
        </xdr:nvGrpSpPr>
        <xdr:grpSpPr>
          <a:xfrm>
            <a:off x="7939440" y="7566120"/>
            <a:ext cx="208800" cy="1227600"/>
            <a:chOff x="7939440" y="7566120"/>
            <a:chExt cx="208800" cy="1227600"/>
          </a:xfrm>
        </xdr:grpSpPr>
        <xdr:sp>
          <xdr:nvSpPr>
            <xdr:cNvPr id="1180" name="Line 1017"/>
            <xdr:cNvSpPr/>
          </xdr:nvSpPr>
          <xdr:spPr>
            <a:xfrm>
              <a:off x="7947720" y="82004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81" name="Line 1018"/>
            <xdr:cNvSpPr/>
          </xdr:nvSpPr>
          <xdr:spPr>
            <a:xfrm flipH="1">
              <a:off x="8010360" y="75661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82" name="Line 1019"/>
            <xdr:cNvSpPr/>
          </xdr:nvSpPr>
          <xdr:spPr>
            <a:xfrm flipH="1">
              <a:off x="8051400" y="8200440"/>
              <a:ext cx="3600" cy="59328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83" name="Line 1020"/>
            <xdr:cNvSpPr/>
          </xdr:nvSpPr>
          <xdr:spPr>
            <a:xfrm flipH="1">
              <a:off x="7992360" y="82004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84" name="Line 1021"/>
            <xdr:cNvSpPr/>
          </xdr:nvSpPr>
          <xdr:spPr>
            <a:xfrm flipH="1">
              <a:off x="8055000" y="82004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85" name="Oval 1022"/>
            <xdr:cNvSpPr/>
          </xdr:nvSpPr>
          <xdr:spPr>
            <a:xfrm>
              <a:off x="7939440" y="7850160"/>
              <a:ext cx="15480" cy="6570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86" name="Line 1023"/>
            <xdr:cNvSpPr/>
          </xdr:nvSpPr>
          <xdr:spPr>
            <a:xfrm>
              <a:off x="8069040" y="82004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585360</xdr:colOff>
      <xdr:row>48</xdr:row>
      <xdr:rowOff>55440</xdr:rowOff>
    </xdr:from>
    <xdr:to>
      <xdr:col>16</xdr:col>
      <xdr:colOff>636480</xdr:colOff>
      <xdr:row>49</xdr:row>
      <xdr:rowOff>89280</xdr:rowOff>
    </xdr:to>
    <xdr:grpSp>
      <xdr:nvGrpSpPr>
        <xdr:cNvPr id="1187" name="Group 1024"/>
        <xdr:cNvGrpSpPr/>
      </xdr:nvGrpSpPr>
      <xdr:grpSpPr>
        <a:xfrm>
          <a:off x="7939080" y="7909200"/>
          <a:ext cx="209160" cy="1326240"/>
          <a:chOff x="7939080" y="7909200"/>
          <a:chExt cx="209160" cy="1326240"/>
        </a:xfrm>
      </xdr:grpSpPr>
      <xdr:sp>
        <xdr:nvSpPr>
          <xdr:cNvPr id="1188" name="Line 1025"/>
          <xdr:cNvSpPr/>
        </xdr:nvSpPr>
        <xdr:spPr>
          <a:xfrm>
            <a:off x="8014320" y="7975440"/>
            <a:ext cx="684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89" name="Line 1026"/>
          <xdr:cNvSpPr/>
        </xdr:nvSpPr>
        <xdr:spPr>
          <a:xfrm flipH="1">
            <a:off x="8021520" y="79754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90" name="Line 1027"/>
          <xdr:cNvSpPr/>
        </xdr:nvSpPr>
        <xdr:spPr>
          <a:xfrm>
            <a:off x="8030880" y="79754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91" name="Line 1028"/>
          <xdr:cNvSpPr/>
        </xdr:nvSpPr>
        <xdr:spPr>
          <a:xfrm flipH="1">
            <a:off x="8036280" y="79754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192" name="Line 1029"/>
          <xdr:cNvSpPr/>
        </xdr:nvSpPr>
        <xdr:spPr>
          <a:xfrm>
            <a:off x="8044920" y="79754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193" name="Group 1030"/>
          <xdr:cNvGrpSpPr/>
        </xdr:nvGrpSpPr>
        <xdr:grpSpPr>
          <a:xfrm>
            <a:off x="7939080" y="7909200"/>
            <a:ext cx="209160" cy="1223280"/>
            <a:chOff x="7939080" y="7909200"/>
            <a:chExt cx="209160" cy="1223280"/>
          </a:xfrm>
        </xdr:grpSpPr>
        <xdr:sp>
          <xdr:nvSpPr>
            <xdr:cNvPr id="1194" name="Line 1031"/>
            <xdr:cNvSpPr/>
          </xdr:nvSpPr>
          <xdr:spPr>
            <a:xfrm>
              <a:off x="7947360" y="85424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95" name="Line 1032"/>
            <xdr:cNvSpPr/>
          </xdr:nvSpPr>
          <xdr:spPr>
            <a:xfrm flipH="1">
              <a:off x="8010000" y="7909200"/>
              <a:ext cx="396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96" name="Line 1033"/>
            <xdr:cNvSpPr/>
          </xdr:nvSpPr>
          <xdr:spPr>
            <a:xfrm flipH="1">
              <a:off x="8051040" y="8542440"/>
              <a:ext cx="3960" cy="5900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97" name="Line 1034"/>
            <xdr:cNvSpPr/>
          </xdr:nvSpPr>
          <xdr:spPr>
            <a:xfrm flipH="1">
              <a:off x="7992000" y="85424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98" name="Line 1035"/>
            <xdr:cNvSpPr/>
          </xdr:nvSpPr>
          <xdr:spPr>
            <a:xfrm flipH="1">
              <a:off x="8055000" y="85424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199" name="Oval 1036"/>
            <xdr:cNvSpPr/>
          </xdr:nvSpPr>
          <xdr:spPr>
            <a:xfrm>
              <a:off x="7939080" y="8190360"/>
              <a:ext cx="15480" cy="65124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00" name="Line 1037"/>
            <xdr:cNvSpPr/>
          </xdr:nvSpPr>
          <xdr:spPr>
            <a:xfrm>
              <a:off x="8069040" y="85424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50</xdr:row>
      <xdr:rowOff>56880</xdr:rowOff>
    </xdr:from>
    <xdr:to>
      <xdr:col>16</xdr:col>
      <xdr:colOff>636840</xdr:colOff>
      <xdr:row>51</xdr:row>
      <xdr:rowOff>81000</xdr:rowOff>
    </xdr:to>
    <xdr:grpSp>
      <xdr:nvGrpSpPr>
        <xdr:cNvPr id="1201" name="Group 1038"/>
        <xdr:cNvGrpSpPr/>
      </xdr:nvGrpSpPr>
      <xdr:grpSpPr>
        <a:xfrm>
          <a:off x="7944120" y="8256600"/>
          <a:ext cx="199440" cy="1326240"/>
          <a:chOff x="7944120" y="8256600"/>
          <a:chExt cx="199440" cy="1326240"/>
        </a:xfrm>
      </xdr:grpSpPr>
      <xdr:sp>
        <xdr:nvSpPr>
          <xdr:cNvPr id="1202" name="Line 1039"/>
          <xdr:cNvSpPr/>
        </xdr:nvSpPr>
        <xdr:spPr>
          <a:xfrm>
            <a:off x="8015760" y="8318880"/>
            <a:ext cx="6480" cy="12589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03" name="Line 1040"/>
          <xdr:cNvSpPr/>
        </xdr:nvSpPr>
        <xdr:spPr>
          <a:xfrm flipH="1">
            <a:off x="8022600" y="8323560"/>
            <a:ext cx="7920" cy="12592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04" name="Line 1041"/>
          <xdr:cNvSpPr/>
        </xdr:nvSpPr>
        <xdr:spPr>
          <a:xfrm>
            <a:off x="8031600" y="8318880"/>
            <a:ext cx="6480" cy="12589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05" name="Line 1042"/>
          <xdr:cNvSpPr/>
        </xdr:nvSpPr>
        <xdr:spPr>
          <a:xfrm flipH="1">
            <a:off x="8036640" y="8323560"/>
            <a:ext cx="7920" cy="12592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06" name="Line 1043"/>
          <xdr:cNvSpPr/>
        </xdr:nvSpPr>
        <xdr:spPr>
          <a:xfrm>
            <a:off x="8044920" y="8318880"/>
            <a:ext cx="6480" cy="12589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207" name="Group 1044"/>
          <xdr:cNvGrpSpPr/>
        </xdr:nvGrpSpPr>
        <xdr:grpSpPr>
          <a:xfrm>
            <a:off x="7944120" y="8256600"/>
            <a:ext cx="199440" cy="1225440"/>
            <a:chOff x="7944120" y="8256600"/>
            <a:chExt cx="199440" cy="1225440"/>
          </a:xfrm>
        </xdr:grpSpPr>
        <xdr:sp>
          <xdr:nvSpPr>
            <xdr:cNvPr id="1208" name="Line 1045"/>
            <xdr:cNvSpPr/>
          </xdr:nvSpPr>
          <xdr:spPr>
            <a:xfrm>
              <a:off x="7952040" y="8892000"/>
              <a:ext cx="424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09" name="Line 1046"/>
            <xdr:cNvSpPr/>
          </xdr:nvSpPr>
          <xdr:spPr>
            <a:xfrm flipH="1">
              <a:off x="8011800" y="8256600"/>
              <a:ext cx="3600" cy="6235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10" name="Line 1047"/>
            <xdr:cNvSpPr/>
          </xdr:nvSpPr>
          <xdr:spPr>
            <a:xfrm flipH="1">
              <a:off x="8051040" y="8892000"/>
              <a:ext cx="3600" cy="5900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11" name="Line 1048"/>
            <xdr:cNvSpPr/>
          </xdr:nvSpPr>
          <xdr:spPr>
            <a:xfrm flipH="1">
              <a:off x="7994520" y="8892000"/>
              <a:ext cx="1692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12" name="Line 1049"/>
            <xdr:cNvSpPr/>
          </xdr:nvSpPr>
          <xdr:spPr>
            <a:xfrm flipH="1">
              <a:off x="8054640" y="8892000"/>
              <a:ext cx="1656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13" name="Oval 1050"/>
            <xdr:cNvSpPr/>
          </xdr:nvSpPr>
          <xdr:spPr>
            <a:xfrm>
              <a:off x="7944120" y="8537040"/>
              <a:ext cx="14760" cy="65196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14" name="Line 1051"/>
            <xdr:cNvSpPr/>
          </xdr:nvSpPr>
          <xdr:spPr>
            <a:xfrm>
              <a:off x="8067960" y="8892000"/>
              <a:ext cx="756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585360</xdr:colOff>
      <xdr:row>52</xdr:row>
      <xdr:rowOff>40320</xdr:rowOff>
    </xdr:from>
    <xdr:to>
      <xdr:col>16</xdr:col>
      <xdr:colOff>636480</xdr:colOff>
      <xdr:row>53</xdr:row>
      <xdr:rowOff>74160</xdr:rowOff>
    </xdr:to>
    <xdr:grpSp>
      <xdr:nvGrpSpPr>
        <xdr:cNvPr id="1215" name="Group 1052"/>
        <xdr:cNvGrpSpPr/>
      </xdr:nvGrpSpPr>
      <xdr:grpSpPr>
        <a:xfrm>
          <a:off x="7939080" y="8595000"/>
          <a:ext cx="209160" cy="1326240"/>
          <a:chOff x="7939080" y="8595000"/>
          <a:chExt cx="209160" cy="1326240"/>
        </a:xfrm>
      </xdr:grpSpPr>
      <xdr:sp>
        <xdr:nvSpPr>
          <xdr:cNvPr id="1216" name="Line 1053"/>
          <xdr:cNvSpPr/>
        </xdr:nvSpPr>
        <xdr:spPr>
          <a:xfrm>
            <a:off x="8014320" y="8661240"/>
            <a:ext cx="684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17" name="Line 1054"/>
          <xdr:cNvSpPr/>
        </xdr:nvSpPr>
        <xdr:spPr>
          <a:xfrm flipH="1">
            <a:off x="8021520" y="86612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18" name="Line 1055"/>
          <xdr:cNvSpPr/>
        </xdr:nvSpPr>
        <xdr:spPr>
          <a:xfrm>
            <a:off x="8030880" y="86612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19" name="Line 1056"/>
          <xdr:cNvSpPr/>
        </xdr:nvSpPr>
        <xdr:spPr>
          <a:xfrm flipH="1">
            <a:off x="8036280" y="86612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20" name="Line 1057"/>
          <xdr:cNvSpPr/>
        </xdr:nvSpPr>
        <xdr:spPr>
          <a:xfrm>
            <a:off x="8044920" y="86612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221" name="Group 1058"/>
          <xdr:cNvGrpSpPr/>
        </xdr:nvGrpSpPr>
        <xdr:grpSpPr>
          <a:xfrm>
            <a:off x="7939080" y="8595000"/>
            <a:ext cx="209160" cy="1223280"/>
            <a:chOff x="7939080" y="8595000"/>
            <a:chExt cx="209160" cy="1223280"/>
          </a:xfrm>
        </xdr:grpSpPr>
        <xdr:sp>
          <xdr:nvSpPr>
            <xdr:cNvPr id="1222" name="Line 1059"/>
            <xdr:cNvSpPr/>
          </xdr:nvSpPr>
          <xdr:spPr>
            <a:xfrm>
              <a:off x="7947360" y="92282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23" name="Line 1060"/>
            <xdr:cNvSpPr/>
          </xdr:nvSpPr>
          <xdr:spPr>
            <a:xfrm flipH="1">
              <a:off x="8010000" y="8595000"/>
              <a:ext cx="396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24" name="Line 1061"/>
            <xdr:cNvSpPr/>
          </xdr:nvSpPr>
          <xdr:spPr>
            <a:xfrm flipH="1">
              <a:off x="8051040" y="9228240"/>
              <a:ext cx="3960" cy="5900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25" name="Line 1062"/>
            <xdr:cNvSpPr/>
          </xdr:nvSpPr>
          <xdr:spPr>
            <a:xfrm flipH="1">
              <a:off x="7992000" y="92282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26" name="Line 1063"/>
            <xdr:cNvSpPr/>
          </xdr:nvSpPr>
          <xdr:spPr>
            <a:xfrm flipH="1">
              <a:off x="8055000" y="92282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27" name="Oval 1064"/>
            <xdr:cNvSpPr/>
          </xdr:nvSpPr>
          <xdr:spPr>
            <a:xfrm>
              <a:off x="7939080" y="8876160"/>
              <a:ext cx="15480" cy="65124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28" name="Line 1065"/>
            <xdr:cNvSpPr/>
          </xdr:nvSpPr>
          <xdr:spPr>
            <a:xfrm>
              <a:off x="8069040" y="92282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54</xdr:row>
      <xdr:rowOff>32400</xdr:rowOff>
    </xdr:from>
    <xdr:to>
      <xdr:col>16</xdr:col>
      <xdr:colOff>636840</xdr:colOff>
      <xdr:row>55</xdr:row>
      <xdr:rowOff>65880</xdr:rowOff>
    </xdr:to>
    <xdr:grpSp>
      <xdr:nvGrpSpPr>
        <xdr:cNvPr id="1229" name="Group 1066"/>
        <xdr:cNvGrpSpPr/>
      </xdr:nvGrpSpPr>
      <xdr:grpSpPr>
        <a:xfrm>
          <a:off x="7939440" y="8937720"/>
          <a:ext cx="208800" cy="1326240"/>
          <a:chOff x="7939440" y="8937720"/>
          <a:chExt cx="208800" cy="1326240"/>
        </a:xfrm>
      </xdr:grpSpPr>
      <xdr:sp>
        <xdr:nvSpPr>
          <xdr:cNvPr id="1230" name="Line 1067"/>
          <xdr:cNvSpPr/>
        </xdr:nvSpPr>
        <xdr:spPr>
          <a:xfrm>
            <a:off x="8014320" y="89924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31" name="Line 1068"/>
          <xdr:cNvSpPr/>
        </xdr:nvSpPr>
        <xdr:spPr>
          <a:xfrm flipH="1">
            <a:off x="8021520" y="9001800"/>
            <a:ext cx="828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32" name="Line 1069"/>
          <xdr:cNvSpPr/>
        </xdr:nvSpPr>
        <xdr:spPr>
          <a:xfrm>
            <a:off x="8030880" y="89924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33" name="Line 1070"/>
          <xdr:cNvSpPr/>
        </xdr:nvSpPr>
        <xdr:spPr>
          <a:xfrm flipH="1">
            <a:off x="8036640" y="9001800"/>
            <a:ext cx="792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34" name="Line 1071"/>
          <xdr:cNvSpPr/>
        </xdr:nvSpPr>
        <xdr:spPr>
          <a:xfrm>
            <a:off x="8044920" y="89924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235" name="Group 1072"/>
          <xdr:cNvGrpSpPr/>
        </xdr:nvGrpSpPr>
        <xdr:grpSpPr>
          <a:xfrm>
            <a:off x="7939440" y="8937720"/>
            <a:ext cx="208800" cy="1227600"/>
            <a:chOff x="7939440" y="8937720"/>
            <a:chExt cx="208800" cy="1227600"/>
          </a:xfrm>
        </xdr:grpSpPr>
        <xdr:sp>
          <xdr:nvSpPr>
            <xdr:cNvPr id="1236" name="Line 1073"/>
            <xdr:cNvSpPr/>
          </xdr:nvSpPr>
          <xdr:spPr>
            <a:xfrm>
              <a:off x="7947720" y="95720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37" name="Line 1074"/>
            <xdr:cNvSpPr/>
          </xdr:nvSpPr>
          <xdr:spPr>
            <a:xfrm flipH="1">
              <a:off x="8010360" y="89377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38" name="Line 1075"/>
            <xdr:cNvSpPr/>
          </xdr:nvSpPr>
          <xdr:spPr>
            <a:xfrm flipH="1">
              <a:off x="8051400" y="9572040"/>
              <a:ext cx="3600" cy="59328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39" name="Line 1076"/>
            <xdr:cNvSpPr/>
          </xdr:nvSpPr>
          <xdr:spPr>
            <a:xfrm flipH="1">
              <a:off x="7992360" y="9572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40" name="Line 1077"/>
            <xdr:cNvSpPr/>
          </xdr:nvSpPr>
          <xdr:spPr>
            <a:xfrm flipH="1">
              <a:off x="8055000" y="9572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41" name="Oval 1078"/>
            <xdr:cNvSpPr/>
          </xdr:nvSpPr>
          <xdr:spPr>
            <a:xfrm>
              <a:off x="7939440" y="9221760"/>
              <a:ext cx="15480" cy="6570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42" name="Line 1079"/>
            <xdr:cNvSpPr/>
          </xdr:nvSpPr>
          <xdr:spPr>
            <a:xfrm>
              <a:off x="8069040" y="95720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585360</xdr:colOff>
      <xdr:row>56</xdr:row>
      <xdr:rowOff>24840</xdr:rowOff>
    </xdr:from>
    <xdr:to>
      <xdr:col>16</xdr:col>
      <xdr:colOff>636480</xdr:colOff>
      <xdr:row>57</xdr:row>
      <xdr:rowOff>58680</xdr:rowOff>
    </xdr:to>
    <xdr:grpSp>
      <xdr:nvGrpSpPr>
        <xdr:cNvPr id="1243" name="Group 1080"/>
        <xdr:cNvGrpSpPr/>
      </xdr:nvGrpSpPr>
      <xdr:grpSpPr>
        <a:xfrm>
          <a:off x="7939080" y="9280800"/>
          <a:ext cx="209160" cy="1326240"/>
          <a:chOff x="7939080" y="9280800"/>
          <a:chExt cx="209160" cy="1326240"/>
        </a:xfrm>
      </xdr:grpSpPr>
      <xdr:sp>
        <xdr:nvSpPr>
          <xdr:cNvPr id="1244" name="Line 1081"/>
          <xdr:cNvSpPr/>
        </xdr:nvSpPr>
        <xdr:spPr>
          <a:xfrm>
            <a:off x="8014320" y="9347040"/>
            <a:ext cx="684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45" name="Line 1082"/>
          <xdr:cNvSpPr/>
        </xdr:nvSpPr>
        <xdr:spPr>
          <a:xfrm flipH="1">
            <a:off x="8021520" y="93470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46" name="Line 1083"/>
          <xdr:cNvSpPr/>
        </xdr:nvSpPr>
        <xdr:spPr>
          <a:xfrm>
            <a:off x="8030880" y="93470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47" name="Line 1084"/>
          <xdr:cNvSpPr/>
        </xdr:nvSpPr>
        <xdr:spPr>
          <a:xfrm flipH="1">
            <a:off x="8036280" y="93470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48" name="Line 1085"/>
          <xdr:cNvSpPr/>
        </xdr:nvSpPr>
        <xdr:spPr>
          <a:xfrm>
            <a:off x="8044920" y="93470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249" name="Group 1086"/>
          <xdr:cNvGrpSpPr/>
        </xdr:nvGrpSpPr>
        <xdr:grpSpPr>
          <a:xfrm>
            <a:off x="7939080" y="9280800"/>
            <a:ext cx="209160" cy="1223280"/>
            <a:chOff x="7939080" y="9280800"/>
            <a:chExt cx="209160" cy="1223280"/>
          </a:xfrm>
        </xdr:grpSpPr>
        <xdr:sp>
          <xdr:nvSpPr>
            <xdr:cNvPr id="1250" name="Line 1087"/>
            <xdr:cNvSpPr/>
          </xdr:nvSpPr>
          <xdr:spPr>
            <a:xfrm>
              <a:off x="7947360" y="99140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51" name="Line 1088"/>
            <xdr:cNvSpPr/>
          </xdr:nvSpPr>
          <xdr:spPr>
            <a:xfrm flipH="1">
              <a:off x="8010000" y="9280800"/>
              <a:ext cx="396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52" name="Line 1089"/>
            <xdr:cNvSpPr/>
          </xdr:nvSpPr>
          <xdr:spPr>
            <a:xfrm flipH="1">
              <a:off x="8051040" y="9914040"/>
              <a:ext cx="3960" cy="5900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53" name="Line 1090"/>
            <xdr:cNvSpPr/>
          </xdr:nvSpPr>
          <xdr:spPr>
            <a:xfrm flipH="1">
              <a:off x="7992000" y="9914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54" name="Line 1091"/>
            <xdr:cNvSpPr/>
          </xdr:nvSpPr>
          <xdr:spPr>
            <a:xfrm flipH="1">
              <a:off x="8055000" y="9914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55" name="Oval 1092"/>
            <xdr:cNvSpPr/>
          </xdr:nvSpPr>
          <xdr:spPr>
            <a:xfrm>
              <a:off x="7939080" y="9561960"/>
              <a:ext cx="15480" cy="65124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56" name="Line 1093"/>
            <xdr:cNvSpPr/>
          </xdr:nvSpPr>
          <xdr:spPr>
            <a:xfrm>
              <a:off x="8069040" y="99140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58</xdr:row>
      <xdr:rowOff>17280</xdr:rowOff>
    </xdr:from>
    <xdr:to>
      <xdr:col>16</xdr:col>
      <xdr:colOff>636840</xdr:colOff>
      <xdr:row>59</xdr:row>
      <xdr:rowOff>50760</xdr:rowOff>
    </xdr:to>
    <xdr:grpSp>
      <xdr:nvGrpSpPr>
        <xdr:cNvPr id="1257" name="Group 1094"/>
        <xdr:cNvGrpSpPr/>
      </xdr:nvGrpSpPr>
      <xdr:grpSpPr>
        <a:xfrm>
          <a:off x="7939440" y="9623520"/>
          <a:ext cx="208800" cy="1326240"/>
          <a:chOff x="7939440" y="9623520"/>
          <a:chExt cx="208800" cy="1326240"/>
        </a:xfrm>
      </xdr:grpSpPr>
      <xdr:sp>
        <xdr:nvSpPr>
          <xdr:cNvPr id="1258" name="Line 1095"/>
          <xdr:cNvSpPr/>
        </xdr:nvSpPr>
        <xdr:spPr>
          <a:xfrm>
            <a:off x="8014320" y="96782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59" name="Line 1096"/>
          <xdr:cNvSpPr/>
        </xdr:nvSpPr>
        <xdr:spPr>
          <a:xfrm flipH="1">
            <a:off x="8021520" y="9687600"/>
            <a:ext cx="828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60" name="Line 1097"/>
          <xdr:cNvSpPr/>
        </xdr:nvSpPr>
        <xdr:spPr>
          <a:xfrm>
            <a:off x="8030880" y="96782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61" name="Line 1098"/>
          <xdr:cNvSpPr/>
        </xdr:nvSpPr>
        <xdr:spPr>
          <a:xfrm flipH="1">
            <a:off x="8036640" y="9687600"/>
            <a:ext cx="792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62" name="Line 1099"/>
          <xdr:cNvSpPr/>
        </xdr:nvSpPr>
        <xdr:spPr>
          <a:xfrm>
            <a:off x="8044920" y="96782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263" name="Group 1100"/>
          <xdr:cNvGrpSpPr/>
        </xdr:nvGrpSpPr>
        <xdr:grpSpPr>
          <a:xfrm>
            <a:off x="7939440" y="9623520"/>
            <a:ext cx="208800" cy="1227600"/>
            <a:chOff x="7939440" y="9623520"/>
            <a:chExt cx="208800" cy="1227600"/>
          </a:xfrm>
        </xdr:grpSpPr>
        <xdr:sp>
          <xdr:nvSpPr>
            <xdr:cNvPr id="1264" name="Line 1101"/>
            <xdr:cNvSpPr/>
          </xdr:nvSpPr>
          <xdr:spPr>
            <a:xfrm>
              <a:off x="7947720" y="102578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65" name="Line 1102"/>
            <xdr:cNvSpPr/>
          </xdr:nvSpPr>
          <xdr:spPr>
            <a:xfrm flipH="1">
              <a:off x="8010360" y="96235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66" name="Line 1103"/>
            <xdr:cNvSpPr/>
          </xdr:nvSpPr>
          <xdr:spPr>
            <a:xfrm flipH="1">
              <a:off x="8051400" y="10257840"/>
              <a:ext cx="3600" cy="59328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67" name="Line 1104"/>
            <xdr:cNvSpPr/>
          </xdr:nvSpPr>
          <xdr:spPr>
            <a:xfrm flipH="1">
              <a:off x="7992360" y="10257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68" name="Line 1105"/>
            <xdr:cNvSpPr/>
          </xdr:nvSpPr>
          <xdr:spPr>
            <a:xfrm flipH="1">
              <a:off x="8055000" y="10257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69" name="Oval 1106"/>
            <xdr:cNvSpPr/>
          </xdr:nvSpPr>
          <xdr:spPr>
            <a:xfrm>
              <a:off x="7939440" y="9907560"/>
              <a:ext cx="15480" cy="6570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70" name="Line 1107"/>
            <xdr:cNvSpPr/>
          </xdr:nvSpPr>
          <xdr:spPr>
            <a:xfrm>
              <a:off x="8069040" y="102578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585360</xdr:colOff>
      <xdr:row>60</xdr:row>
      <xdr:rowOff>9720</xdr:rowOff>
    </xdr:from>
    <xdr:to>
      <xdr:col>16</xdr:col>
      <xdr:colOff>636480</xdr:colOff>
      <xdr:row>61</xdr:row>
      <xdr:rowOff>43560</xdr:rowOff>
    </xdr:to>
    <xdr:grpSp>
      <xdr:nvGrpSpPr>
        <xdr:cNvPr id="1271" name="Group 1108"/>
        <xdr:cNvGrpSpPr/>
      </xdr:nvGrpSpPr>
      <xdr:grpSpPr>
        <a:xfrm>
          <a:off x="7939080" y="9966600"/>
          <a:ext cx="209160" cy="1326240"/>
          <a:chOff x="7939080" y="9966600"/>
          <a:chExt cx="209160" cy="1326240"/>
        </a:xfrm>
      </xdr:grpSpPr>
      <xdr:sp>
        <xdr:nvSpPr>
          <xdr:cNvPr id="1272" name="Line 1109"/>
          <xdr:cNvSpPr/>
        </xdr:nvSpPr>
        <xdr:spPr>
          <a:xfrm>
            <a:off x="8014320" y="10032840"/>
            <a:ext cx="684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73" name="Line 1110"/>
          <xdr:cNvSpPr/>
        </xdr:nvSpPr>
        <xdr:spPr>
          <a:xfrm flipH="1">
            <a:off x="8021520" y="100328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74" name="Line 1111"/>
          <xdr:cNvSpPr/>
        </xdr:nvSpPr>
        <xdr:spPr>
          <a:xfrm>
            <a:off x="8030880" y="100328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75" name="Line 1112"/>
          <xdr:cNvSpPr/>
        </xdr:nvSpPr>
        <xdr:spPr>
          <a:xfrm flipH="1">
            <a:off x="8036280" y="100328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76" name="Line 1113"/>
          <xdr:cNvSpPr/>
        </xdr:nvSpPr>
        <xdr:spPr>
          <a:xfrm>
            <a:off x="8044920" y="100328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277" name="Group 1114"/>
          <xdr:cNvGrpSpPr/>
        </xdr:nvGrpSpPr>
        <xdr:grpSpPr>
          <a:xfrm>
            <a:off x="7939080" y="9966600"/>
            <a:ext cx="209160" cy="1223280"/>
            <a:chOff x="7939080" y="9966600"/>
            <a:chExt cx="209160" cy="1223280"/>
          </a:xfrm>
        </xdr:grpSpPr>
        <xdr:sp>
          <xdr:nvSpPr>
            <xdr:cNvPr id="1278" name="Line 1115"/>
            <xdr:cNvSpPr/>
          </xdr:nvSpPr>
          <xdr:spPr>
            <a:xfrm>
              <a:off x="7947360" y="105998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79" name="Line 1116"/>
            <xdr:cNvSpPr/>
          </xdr:nvSpPr>
          <xdr:spPr>
            <a:xfrm flipH="1">
              <a:off x="8010000" y="9966600"/>
              <a:ext cx="396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80" name="Line 1117"/>
            <xdr:cNvSpPr/>
          </xdr:nvSpPr>
          <xdr:spPr>
            <a:xfrm flipH="1">
              <a:off x="8051040" y="10599840"/>
              <a:ext cx="3960" cy="5900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81" name="Line 1118"/>
            <xdr:cNvSpPr/>
          </xdr:nvSpPr>
          <xdr:spPr>
            <a:xfrm flipH="1">
              <a:off x="7992000" y="10599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82" name="Line 1119"/>
            <xdr:cNvSpPr/>
          </xdr:nvSpPr>
          <xdr:spPr>
            <a:xfrm flipH="1">
              <a:off x="8055000" y="10599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83" name="Oval 1120"/>
            <xdr:cNvSpPr/>
          </xdr:nvSpPr>
          <xdr:spPr>
            <a:xfrm>
              <a:off x="7939080" y="10247760"/>
              <a:ext cx="15480" cy="65124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84" name="Line 1121"/>
            <xdr:cNvSpPr/>
          </xdr:nvSpPr>
          <xdr:spPr>
            <a:xfrm>
              <a:off x="8069040" y="105998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62</xdr:row>
      <xdr:rowOff>1800</xdr:rowOff>
    </xdr:from>
    <xdr:to>
      <xdr:col>16</xdr:col>
      <xdr:colOff>636840</xdr:colOff>
      <xdr:row>63</xdr:row>
      <xdr:rowOff>35280</xdr:rowOff>
    </xdr:to>
    <xdr:grpSp>
      <xdr:nvGrpSpPr>
        <xdr:cNvPr id="1285" name="Group 1122"/>
        <xdr:cNvGrpSpPr/>
      </xdr:nvGrpSpPr>
      <xdr:grpSpPr>
        <a:xfrm>
          <a:off x="7939440" y="10309320"/>
          <a:ext cx="208800" cy="1326240"/>
          <a:chOff x="7939440" y="10309320"/>
          <a:chExt cx="208800" cy="1326240"/>
        </a:xfrm>
      </xdr:grpSpPr>
      <xdr:sp>
        <xdr:nvSpPr>
          <xdr:cNvPr id="1286" name="Line 1123"/>
          <xdr:cNvSpPr/>
        </xdr:nvSpPr>
        <xdr:spPr>
          <a:xfrm>
            <a:off x="8014320" y="103640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87" name="Line 1124"/>
          <xdr:cNvSpPr/>
        </xdr:nvSpPr>
        <xdr:spPr>
          <a:xfrm flipH="1">
            <a:off x="8021520" y="10373400"/>
            <a:ext cx="828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88" name="Line 1125"/>
          <xdr:cNvSpPr/>
        </xdr:nvSpPr>
        <xdr:spPr>
          <a:xfrm>
            <a:off x="8030880" y="103640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89" name="Line 1126"/>
          <xdr:cNvSpPr/>
        </xdr:nvSpPr>
        <xdr:spPr>
          <a:xfrm flipH="1">
            <a:off x="8036640" y="10373400"/>
            <a:ext cx="792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290" name="Line 1127"/>
          <xdr:cNvSpPr/>
        </xdr:nvSpPr>
        <xdr:spPr>
          <a:xfrm>
            <a:off x="8044920" y="103640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291" name="Group 1128"/>
          <xdr:cNvGrpSpPr/>
        </xdr:nvGrpSpPr>
        <xdr:grpSpPr>
          <a:xfrm>
            <a:off x="7939440" y="10309320"/>
            <a:ext cx="208800" cy="1227600"/>
            <a:chOff x="7939440" y="10309320"/>
            <a:chExt cx="208800" cy="1227600"/>
          </a:xfrm>
        </xdr:grpSpPr>
        <xdr:sp>
          <xdr:nvSpPr>
            <xdr:cNvPr id="1292" name="Line 1129"/>
            <xdr:cNvSpPr/>
          </xdr:nvSpPr>
          <xdr:spPr>
            <a:xfrm>
              <a:off x="7947720" y="109436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93" name="Line 1130"/>
            <xdr:cNvSpPr/>
          </xdr:nvSpPr>
          <xdr:spPr>
            <a:xfrm flipH="1">
              <a:off x="8010360" y="103093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94" name="Line 1131"/>
            <xdr:cNvSpPr/>
          </xdr:nvSpPr>
          <xdr:spPr>
            <a:xfrm flipH="1">
              <a:off x="8051400" y="10943640"/>
              <a:ext cx="3600" cy="59328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95" name="Line 1132"/>
            <xdr:cNvSpPr/>
          </xdr:nvSpPr>
          <xdr:spPr>
            <a:xfrm flipH="1">
              <a:off x="7992360" y="10943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96" name="Line 1133"/>
            <xdr:cNvSpPr/>
          </xdr:nvSpPr>
          <xdr:spPr>
            <a:xfrm flipH="1">
              <a:off x="8055000" y="10943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97" name="Oval 1134"/>
            <xdr:cNvSpPr/>
          </xdr:nvSpPr>
          <xdr:spPr>
            <a:xfrm>
              <a:off x="7939440" y="10593360"/>
              <a:ext cx="15480" cy="6570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298" name="Line 1135"/>
            <xdr:cNvSpPr/>
          </xdr:nvSpPr>
          <xdr:spPr>
            <a:xfrm>
              <a:off x="8069040" y="109436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585360</xdr:colOff>
      <xdr:row>63</xdr:row>
      <xdr:rowOff>169560</xdr:rowOff>
    </xdr:from>
    <xdr:to>
      <xdr:col>16</xdr:col>
      <xdr:colOff>636480</xdr:colOff>
      <xdr:row>65</xdr:row>
      <xdr:rowOff>28440</xdr:rowOff>
    </xdr:to>
    <xdr:grpSp>
      <xdr:nvGrpSpPr>
        <xdr:cNvPr id="1299" name="Group 1136"/>
        <xdr:cNvGrpSpPr/>
      </xdr:nvGrpSpPr>
      <xdr:grpSpPr>
        <a:xfrm>
          <a:off x="7939080" y="10652400"/>
          <a:ext cx="209160" cy="1326240"/>
          <a:chOff x="7939080" y="10652400"/>
          <a:chExt cx="209160" cy="1326240"/>
        </a:xfrm>
      </xdr:grpSpPr>
      <xdr:sp>
        <xdr:nvSpPr>
          <xdr:cNvPr id="1300" name="Line 1137"/>
          <xdr:cNvSpPr/>
        </xdr:nvSpPr>
        <xdr:spPr>
          <a:xfrm>
            <a:off x="8014320" y="10718640"/>
            <a:ext cx="684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01" name="Line 1138"/>
          <xdr:cNvSpPr/>
        </xdr:nvSpPr>
        <xdr:spPr>
          <a:xfrm flipH="1">
            <a:off x="8021520" y="107186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02" name="Line 1139"/>
          <xdr:cNvSpPr/>
        </xdr:nvSpPr>
        <xdr:spPr>
          <a:xfrm>
            <a:off x="8030880" y="107186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03" name="Line 1140"/>
          <xdr:cNvSpPr/>
        </xdr:nvSpPr>
        <xdr:spPr>
          <a:xfrm flipH="1">
            <a:off x="8036280" y="107186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04" name="Line 1141"/>
          <xdr:cNvSpPr/>
        </xdr:nvSpPr>
        <xdr:spPr>
          <a:xfrm>
            <a:off x="8044920" y="107186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305" name="Group 1142"/>
          <xdr:cNvGrpSpPr/>
        </xdr:nvGrpSpPr>
        <xdr:grpSpPr>
          <a:xfrm>
            <a:off x="7939080" y="10652400"/>
            <a:ext cx="209160" cy="1223280"/>
            <a:chOff x="7939080" y="10652400"/>
            <a:chExt cx="209160" cy="1223280"/>
          </a:xfrm>
        </xdr:grpSpPr>
        <xdr:sp>
          <xdr:nvSpPr>
            <xdr:cNvPr id="1306" name="Line 1143"/>
            <xdr:cNvSpPr/>
          </xdr:nvSpPr>
          <xdr:spPr>
            <a:xfrm>
              <a:off x="7947360" y="112856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07" name="Line 1144"/>
            <xdr:cNvSpPr/>
          </xdr:nvSpPr>
          <xdr:spPr>
            <a:xfrm flipH="1">
              <a:off x="8010000" y="10652400"/>
              <a:ext cx="396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08" name="Line 1145"/>
            <xdr:cNvSpPr/>
          </xdr:nvSpPr>
          <xdr:spPr>
            <a:xfrm flipH="1">
              <a:off x="8051040" y="11285640"/>
              <a:ext cx="3960" cy="5900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09" name="Line 1146"/>
            <xdr:cNvSpPr/>
          </xdr:nvSpPr>
          <xdr:spPr>
            <a:xfrm flipH="1">
              <a:off x="7992000" y="11285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10" name="Line 1147"/>
            <xdr:cNvSpPr/>
          </xdr:nvSpPr>
          <xdr:spPr>
            <a:xfrm flipH="1">
              <a:off x="8055000" y="11285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11" name="Oval 1148"/>
            <xdr:cNvSpPr/>
          </xdr:nvSpPr>
          <xdr:spPr>
            <a:xfrm>
              <a:off x="7939080" y="10933560"/>
              <a:ext cx="15480" cy="65124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12" name="Line 1149"/>
            <xdr:cNvSpPr/>
          </xdr:nvSpPr>
          <xdr:spPr>
            <a:xfrm>
              <a:off x="8069040" y="112856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65</xdr:row>
      <xdr:rowOff>162000</xdr:rowOff>
    </xdr:from>
    <xdr:to>
      <xdr:col>16</xdr:col>
      <xdr:colOff>636840</xdr:colOff>
      <xdr:row>67</xdr:row>
      <xdr:rowOff>20160</xdr:rowOff>
    </xdr:to>
    <xdr:grpSp>
      <xdr:nvGrpSpPr>
        <xdr:cNvPr id="1313" name="Group 1150"/>
        <xdr:cNvGrpSpPr/>
      </xdr:nvGrpSpPr>
      <xdr:grpSpPr>
        <a:xfrm>
          <a:off x="7939440" y="10995120"/>
          <a:ext cx="208800" cy="1326240"/>
          <a:chOff x="7939440" y="10995120"/>
          <a:chExt cx="208800" cy="1326240"/>
        </a:xfrm>
      </xdr:grpSpPr>
      <xdr:sp>
        <xdr:nvSpPr>
          <xdr:cNvPr id="1314" name="Line 1151"/>
          <xdr:cNvSpPr/>
        </xdr:nvSpPr>
        <xdr:spPr>
          <a:xfrm>
            <a:off x="8014320" y="110498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15" name="Line 1152"/>
          <xdr:cNvSpPr/>
        </xdr:nvSpPr>
        <xdr:spPr>
          <a:xfrm flipH="1">
            <a:off x="8021520" y="11059200"/>
            <a:ext cx="828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16" name="Line 1153"/>
          <xdr:cNvSpPr/>
        </xdr:nvSpPr>
        <xdr:spPr>
          <a:xfrm>
            <a:off x="8030880" y="110498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17" name="Line 1154"/>
          <xdr:cNvSpPr/>
        </xdr:nvSpPr>
        <xdr:spPr>
          <a:xfrm flipH="1">
            <a:off x="8036640" y="11059200"/>
            <a:ext cx="792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18" name="Line 1155"/>
          <xdr:cNvSpPr/>
        </xdr:nvSpPr>
        <xdr:spPr>
          <a:xfrm>
            <a:off x="8044920" y="110498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319" name="Group 1156"/>
          <xdr:cNvGrpSpPr/>
        </xdr:nvGrpSpPr>
        <xdr:grpSpPr>
          <a:xfrm>
            <a:off x="7939440" y="10995120"/>
            <a:ext cx="208800" cy="1227600"/>
            <a:chOff x="7939440" y="10995120"/>
            <a:chExt cx="208800" cy="1227600"/>
          </a:xfrm>
        </xdr:grpSpPr>
        <xdr:sp>
          <xdr:nvSpPr>
            <xdr:cNvPr id="1320" name="Line 1157"/>
            <xdr:cNvSpPr/>
          </xdr:nvSpPr>
          <xdr:spPr>
            <a:xfrm>
              <a:off x="7947720" y="116294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21" name="Line 1158"/>
            <xdr:cNvSpPr/>
          </xdr:nvSpPr>
          <xdr:spPr>
            <a:xfrm flipH="1">
              <a:off x="8010360" y="109951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22" name="Line 1159"/>
            <xdr:cNvSpPr/>
          </xdr:nvSpPr>
          <xdr:spPr>
            <a:xfrm flipH="1">
              <a:off x="8051400" y="11629440"/>
              <a:ext cx="3600" cy="59328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23" name="Line 1160"/>
            <xdr:cNvSpPr/>
          </xdr:nvSpPr>
          <xdr:spPr>
            <a:xfrm flipH="1">
              <a:off x="7992360" y="116294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24" name="Line 1161"/>
            <xdr:cNvSpPr/>
          </xdr:nvSpPr>
          <xdr:spPr>
            <a:xfrm flipH="1">
              <a:off x="8055000" y="116294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25" name="Oval 1162"/>
            <xdr:cNvSpPr/>
          </xdr:nvSpPr>
          <xdr:spPr>
            <a:xfrm>
              <a:off x="7939440" y="11279160"/>
              <a:ext cx="15480" cy="6570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26" name="Line 1163"/>
            <xdr:cNvSpPr/>
          </xdr:nvSpPr>
          <xdr:spPr>
            <a:xfrm>
              <a:off x="8069040" y="116294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585360</xdr:colOff>
      <xdr:row>67</xdr:row>
      <xdr:rowOff>154440</xdr:rowOff>
    </xdr:from>
    <xdr:to>
      <xdr:col>16</xdr:col>
      <xdr:colOff>636480</xdr:colOff>
      <xdr:row>69</xdr:row>
      <xdr:rowOff>12960</xdr:rowOff>
    </xdr:to>
    <xdr:grpSp>
      <xdr:nvGrpSpPr>
        <xdr:cNvPr id="1327" name="Group 1164"/>
        <xdr:cNvGrpSpPr/>
      </xdr:nvGrpSpPr>
      <xdr:grpSpPr>
        <a:xfrm>
          <a:off x="7939080" y="11338200"/>
          <a:ext cx="209160" cy="1326240"/>
          <a:chOff x="7939080" y="11338200"/>
          <a:chExt cx="209160" cy="1326240"/>
        </a:xfrm>
      </xdr:grpSpPr>
      <xdr:sp>
        <xdr:nvSpPr>
          <xdr:cNvPr id="1328" name="Line 1165"/>
          <xdr:cNvSpPr/>
        </xdr:nvSpPr>
        <xdr:spPr>
          <a:xfrm>
            <a:off x="8014320" y="11404440"/>
            <a:ext cx="684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29" name="Line 1166"/>
          <xdr:cNvSpPr/>
        </xdr:nvSpPr>
        <xdr:spPr>
          <a:xfrm flipH="1">
            <a:off x="8021520" y="114044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30" name="Line 1167"/>
          <xdr:cNvSpPr/>
        </xdr:nvSpPr>
        <xdr:spPr>
          <a:xfrm>
            <a:off x="8030880" y="114044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31" name="Line 1168"/>
          <xdr:cNvSpPr/>
        </xdr:nvSpPr>
        <xdr:spPr>
          <a:xfrm flipH="1">
            <a:off x="8036280" y="114044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32" name="Line 1169"/>
          <xdr:cNvSpPr/>
        </xdr:nvSpPr>
        <xdr:spPr>
          <a:xfrm>
            <a:off x="8044920" y="114044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333" name="Group 1170"/>
          <xdr:cNvGrpSpPr/>
        </xdr:nvGrpSpPr>
        <xdr:grpSpPr>
          <a:xfrm>
            <a:off x="7939080" y="11338200"/>
            <a:ext cx="209160" cy="1223280"/>
            <a:chOff x="7939080" y="11338200"/>
            <a:chExt cx="209160" cy="1223280"/>
          </a:xfrm>
        </xdr:grpSpPr>
        <xdr:sp>
          <xdr:nvSpPr>
            <xdr:cNvPr id="1334" name="Line 1171"/>
            <xdr:cNvSpPr/>
          </xdr:nvSpPr>
          <xdr:spPr>
            <a:xfrm>
              <a:off x="7947360" y="119714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35" name="Line 1172"/>
            <xdr:cNvSpPr/>
          </xdr:nvSpPr>
          <xdr:spPr>
            <a:xfrm flipH="1">
              <a:off x="8010000" y="11338200"/>
              <a:ext cx="396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36" name="Line 1173"/>
            <xdr:cNvSpPr/>
          </xdr:nvSpPr>
          <xdr:spPr>
            <a:xfrm flipH="1">
              <a:off x="8051040" y="11971440"/>
              <a:ext cx="3960" cy="5900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37" name="Line 1174"/>
            <xdr:cNvSpPr/>
          </xdr:nvSpPr>
          <xdr:spPr>
            <a:xfrm flipH="1">
              <a:off x="7992000" y="119714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38" name="Line 1175"/>
            <xdr:cNvSpPr/>
          </xdr:nvSpPr>
          <xdr:spPr>
            <a:xfrm flipH="1">
              <a:off x="8055000" y="119714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39" name="Oval 1176"/>
            <xdr:cNvSpPr/>
          </xdr:nvSpPr>
          <xdr:spPr>
            <a:xfrm>
              <a:off x="7939080" y="11619360"/>
              <a:ext cx="15480" cy="65124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40" name="Line 1177"/>
            <xdr:cNvSpPr/>
          </xdr:nvSpPr>
          <xdr:spPr>
            <a:xfrm>
              <a:off x="8069040" y="119714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69</xdr:row>
      <xdr:rowOff>146520</xdr:rowOff>
    </xdr:from>
    <xdr:to>
      <xdr:col>16</xdr:col>
      <xdr:colOff>636840</xdr:colOff>
      <xdr:row>71</xdr:row>
      <xdr:rowOff>5040</xdr:rowOff>
    </xdr:to>
    <xdr:grpSp>
      <xdr:nvGrpSpPr>
        <xdr:cNvPr id="1341" name="Group 1178"/>
        <xdr:cNvGrpSpPr/>
      </xdr:nvGrpSpPr>
      <xdr:grpSpPr>
        <a:xfrm>
          <a:off x="7939440" y="11680920"/>
          <a:ext cx="208800" cy="1326240"/>
          <a:chOff x="7939440" y="11680920"/>
          <a:chExt cx="208800" cy="1326240"/>
        </a:xfrm>
      </xdr:grpSpPr>
      <xdr:sp>
        <xdr:nvSpPr>
          <xdr:cNvPr id="1342" name="Line 1179"/>
          <xdr:cNvSpPr/>
        </xdr:nvSpPr>
        <xdr:spPr>
          <a:xfrm>
            <a:off x="8014320" y="117356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43" name="Line 1180"/>
          <xdr:cNvSpPr/>
        </xdr:nvSpPr>
        <xdr:spPr>
          <a:xfrm flipH="1">
            <a:off x="8021520" y="11745000"/>
            <a:ext cx="828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44" name="Line 1181"/>
          <xdr:cNvSpPr/>
        </xdr:nvSpPr>
        <xdr:spPr>
          <a:xfrm>
            <a:off x="8030880" y="117356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45" name="Line 1182"/>
          <xdr:cNvSpPr/>
        </xdr:nvSpPr>
        <xdr:spPr>
          <a:xfrm flipH="1">
            <a:off x="8036640" y="11745000"/>
            <a:ext cx="792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46" name="Line 1183"/>
          <xdr:cNvSpPr/>
        </xdr:nvSpPr>
        <xdr:spPr>
          <a:xfrm>
            <a:off x="8044920" y="117356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347" name="Group 1184"/>
          <xdr:cNvGrpSpPr/>
        </xdr:nvGrpSpPr>
        <xdr:grpSpPr>
          <a:xfrm>
            <a:off x="7939440" y="11680920"/>
            <a:ext cx="208800" cy="1227600"/>
            <a:chOff x="7939440" y="11680920"/>
            <a:chExt cx="208800" cy="1227600"/>
          </a:xfrm>
        </xdr:grpSpPr>
        <xdr:sp>
          <xdr:nvSpPr>
            <xdr:cNvPr id="1348" name="Line 1185"/>
            <xdr:cNvSpPr/>
          </xdr:nvSpPr>
          <xdr:spPr>
            <a:xfrm>
              <a:off x="7947720" y="123152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49" name="Line 1186"/>
            <xdr:cNvSpPr/>
          </xdr:nvSpPr>
          <xdr:spPr>
            <a:xfrm flipH="1">
              <a:off x="8010360" y="116809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50" name="Line 1187"/>
            <xdr:cNvSpPr/>
          </xdr:nvSpPr>
          <xdr:spPr>
            <a:xfrm flipH="1">
              <a:off x="8051400" y="12315240"/>
              <a:ext cx="3600" cy="59328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51" name="Line 1188"/>
            <xdr:cNvSpPr/>
          </xdr:nvSpPr>
          <xdr:spPr>
            <a:xfrm flipH="1">
              <a:off x="7992360" y="123152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52" name="Line 1189"/>
            <xdr:cNvSpPr/>
          </xdr:nvSpPr>
          <xdr:spPr>
            <a:xfrm flipH="1">
              <a:off x="8055000" y="123152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53" name="Oval 1190"/>
            <xdr:cNvSpPr/>
          </xdr:nvSpPr>
          <xdr:spPr>
            <a:xfrm>
              <a:off x="7939440" y="11964960"/>
              <a:ext cx="15480" cy="6570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54" name="Line 1191"/>
            <xdr:cNvSpPr/>
          </xdr:nvSpPr>
          <xdr:spPr>
            <a:xfrm>
              <a:off x="8069040" y="123152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585360</xdr:colOff>
      <xdr:row>71</xdr:row>
      <xdr:rowOff>139320</xdr:rowOff>
    </xdr:from>
    <xdr:to>
      <xdr:col>16</xdr:col>
      <xdr:colOff>636480</xdr:colOff>
      <xdr:row>72</xdr:row>
      <xdr:rowOff>173160</xdr:rowOff>
    </xdr:to>
    <xdr:grpSp>
      <xdr:nvGrpSpPr>
        <xdr:cNvPr id="1355" name="Group 1192"/>
        <xdr:cNvGrpSpPr/>
      </xdr:nvGrpSpPr>
      <xdr:grpSpPr>
        <a:xfrm>
          <a:off x="7939080" y="12024000"/>
          <a:ext cx="209160" cy="1326240"/>
          <a:chOff x="7939080" y="12024000"/>
          <a:chExt cx="209160" cy="1326240"/>
        </a:xfrm>
      </xdr:grpSpPr>
      <xdr:sp>
        <xdr:nvSpPr>
          <xdr:cNvPr id="1356" name="Line 1193"/>
          <xdr:cNvSpPr/>
        </xdr:nvSpPr>
        <xdr:spPr>
          <a:xfrm>
            <a:off x="8014320" y="12090240"/>
            <a:ext cx="684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57" name="Line 1194"/>
          <xdr:cNvSpPr/>
        </xdr:nvSpPr>
        <xdr:spPr>
          <a:xfrm flipH="1">
            <a:off x="8021520" y="120902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58" name="Line 1195"/>
          <xdr:cNvSpPr/>
        </xdr:nvSpPr>
        <xdr:spPr>
          <a:xfrm>
            <a:off x="8030880" y="120902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59" name="Line 1196"/>
          <xdr:cNvSpPr/>
        </xdr:nvSpPr>
        <xdr:spPr>
          <a:xfrm flipH="1">
            <a:off x="8036280" y="120902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60" name="Line 1197"/>
          <xdr:cNvSpPr/>
        </xdr:nvSpPr>
        <xdr:spPr>
          <a:xfrm>
            <a:off x="8044920" y="120902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361" name="Group 1198"/>
          <xdr:cNvGrpSpPr/>
        </xdr:nvGrpSpPr>
        <xdr:grpSpPr>
          <a:xfrm>
            <a:off x="7939080" y="12024000"/>
            <a:ext cx="209160" cy="1223280"/>
            <a:chOff x="7939080" y="12024000"/>
            <a:chExt cx="209160" cy="1223280"/>
          </a:xfrm>
        </xdr:grpSpPr>
        <xdr:sp>
          <xdr:nvSpPr>
            <xdr:cNvPr id="1362" name="Line 1199"/>
            <xdr:cNvSpPr/>
          </xdr:nvSpPr>
          <xdr:spPr>
            <a:xfrm>
              <a:off x="7947360" y="126572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63" name="Line 1200"/>
            <xdr:cNvSpPr/>
          </xdr:nvSpPr>
          <xdr:spPr>
            <a:xfrm flipH="1">
              <a:off x="8010000" y="12024000"/>
              <a:ext cx="396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64" name="Line 1201"/>
            <xdr:cNvSpPr/>
          </xdr:nvSpPr>
          <xdr:spPr>
            <a:xfrm flipH="1">
              <a:off x="8051040" y="12657240"/>
              <a:ext cx="3960" cy="5900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65" name="Line 1202"/>
            <xdr:cNvSpPr/>
          </xdr:nvSpPr>
          <xdr:spPr>
            <a:xfrm flipH="1">
              <a:off x="7992000" y="126572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66" name="Line 1203"/>
            <xdr:cNvSpPr/>
          </xdr:nvSpPr>
          <xdr:spPr>
            <a:xfrm flipH="1">
              <a:off x="8055000" y="126572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67" name="Oval 1204"/>
            <xdr:cNvSpPr/>
          </xdr:nvSpPr>
          <xdr:spPr>
            <a:xfrm>
              <a:off x="7939080" y="12305160"/>
              <a:ext cx="15480" cy="65124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68" name="Line 1205"/>
            <xdr:cNvSpPr/>
          </xdr:nvSpPr>
          <xdr:spPr>
            <a:xfrm>
              <a:off x="8069040" y="126572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73</xdr:row>
      <xdr:rowOff>131400</xdr:rowOff>
    </xdr:from>
    <xdr:to>
      <xdr:col>16</xdr:col>
      <xdr:colOff>636840</xdr:colOff>
      <xdr:row>74</xdr:row>
      <xdr:rowOff>164880</xdr:rowOff>
    </xdr:to>
    <xdr:grpSp>
      <xdr:nvGrpSpPr>
        <xdr:cNvPr id="1369" name="Group 1206"/>
        <xdr:cNvGrpSpPr/>
      </xdr:nvGrpSpPr>
      <xdr:grpSpPr>
        <a:xfrm>
          <a:off x="7939440" y="12366720"/>
          <a:ext cx="208800" cy="1326240"/>
          <a:chOff x="7939440" y="12366720"/>
          <a:chExt cx="208800" cy="1326240"/>
        </a:xfrm>
      </xdr:grpSpPr>
      <xdr:sp>
        <xdr:nvSpPr>
          <xdr:cNvPr id="1370" name="Line 1207"/>
          <xdr:cNvSpPr/>
        </xdr:nvSpPr>
        <xdr:spPr>
          <a:xfrm>
            <a:off x="8014320" y="124214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71" name="Line 1208"/>
          <xdr:cNvSpPr/>
        </xdr:nvSpPr>
        <xdr:spPr>
          <a:xfrm flipH="1">
            <a:off x="8021520" y="12430800"/>
            <a:ext cx="828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72" name="Line 1209"/>
          <xdr:cNvSpPr/>
        </xdr:nvSpPr>
        <xdr:spPr>
          <a:xfrm>
            <a:off x="8030880" y="124214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73" name="Line 1210"/>
          <xdr:cNvSpPr/>
        </xdr:nvSpPr>
        <xdr:spPr>
          <a:xfrm flipH="1">
            <a:off x="8036640" y="12430800"/>
            <a:ext cx="792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74" name="Line 1211"/>
          <xdr:cNvSpPr/>
        </xdr:nvSpPr>
        <xdr:spPr>
          <a:xfrm>
            <a:off x="8044920" y="124214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375" name="Group 1212"/>
          <xdr:cNvGrpSpPr/>
        </xdr:nvGrpSpPr>
        <xdr:grpSpPr>
          <a:xfrm>
            <a:off x="7939440" y="12366720"/>
            <a:ext cx="208800" cy="1227600"/>
            <a:chOff x="7939440" y="12366720"/>
            <a:chExt cx="208800" cy="1227600"/>
          </a:xfrm>
        </xdr:grpSpPr>
        <xdr:sp>
          <xdr:nvSpPr>
            <xdr:cNvPr id="1376" name="Line 1213"/>
            <xdr:cNvSpPr/>
          </xdr:nvSpPr>
          <xdr:spPr>
            <a:xfrm>
              <a:off x="7947720" y="130010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77" name="Line 1214"/>
            <xdr:cNvSpPr/>
          </xdr:nvSpPr>
          <xdr:spPr>
            <a:xfrm flipH="1">
              <a:off x="8010360" y="123667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78" name="Line 1215"/>
            <xdr:cNvSpPr/>
          </xdr:nvSpPr>
          <xdr:spPr>
            <a:xfrm flipH="1">
              <a:off x="8051400" y="13001040"/>
              <a:ext cx="3600" cy="59328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79" name="Line 1216"/>
            <xdr:cNvSpPr/>
          </xdr:nvSpPr>
          <xdr:spPr>
            <a:xfrm flipH="1">
              <a:off x="7992360" y="13001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80" name="Line 1217"/>
            <xdr:cNvSpPr/>
          </xdr:nvSpPr>
          <xdr:spPr>
            <a:xfrm flipH="1">
              <a:off x="8055000" y="13001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81" name="Oval 1218"/>
            <xdr:cNvSpPr/>
          </xdr:nvSpPr>
          <xdr:spPr>
            <a:xfrm>
              <a:off x="7939440" y="12650760"/>
              <a:ext cx="15480" cy="6570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82" name="Line 1219"/>
            <xdr:cNvSpPr/>
          </xdr:nvSpPr>
          <xdr:spPr>
            <a:xfrm>
              <a:off x="8069040" y="130010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585360</xdr:colOff>
      <xdr:row>75</xdr:row>
      <xdr:rowOff>123840</xdr:rowOff>
    </xdr:from>
    <xdr:to>
      <xdr:col>16</xdr:col>
      <xdr:colOff>636480</xdr:colOff>
      <xdr:row>76</xdr:row>
      <xdr:rowOff>158040</xdr:rowOff>
    </xdr:to>
    <xdr:grpSp>
      <xdr:nvGrpSpPr>
        <xdr:cNvPr id="1383" name="Group 1220"/>
        <xdr:cNvGrpSpPr/>
      </xdr:nvGrpSpPr>
      <xdr:grpSpPr>
        <a:xfrm>
          <a:off x="7939080" y="12709800"/>
          <a:ext cx="209160" cy="1326240"/>
          <a:chOff x="7939080" y="12709800"/>
          <a:chExt cx="209160" cy="1326240"/>
        </a:xfrm>
      </xdr:grpSpPr>
      <xdr:sp>
        <xdr:nvSpPr>
          <xdr:cNvPr id="1384" name="Line 1221"/>
          <xdr:cNvSpPr/>
        </xdr:nvSpPr>
        <xdr:spPr>
          <a:xfrm>
            <a:off x="8014320" y="12776040"/>
            <a:ext cx="684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85" name="Line 1222"/>
          <xdr:cNvSpPr/>
        </xdr:nvSpPr>
        <xdr:spPr>
          <a:xfrm flipH="1">
            <a:off x="8021520" y="127760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86" name="Line 1223"/>
          <xdr:cNvSpPr/>
        </xdr:nvSpPr>
        <xdr:spPr>
          <a:xfrm>
            <a:off x="8030880" y="127760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87" name="Line 1224"/>
          <xdr:cNvSpPr/>
        </xdr:nvSpPr>
        <xdr:spPr>
          <a:xfrm flipH="1">
            <a:off x="8036280" y="127760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88" name="Line 1225"/>
          <xdr:cNvSpPr/>
        </xdr:nvSpPr>
        <xdr:spPr>
          <a:xfrm>
            <a:off x="8044920" y="127760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389" name="Group 1226"/>
          <xdr:cNvGrpSpPr/>
        </xdr:nvGrpSpPr>
        <xdr:grpSpPr>
          <a:xfrm>
            <a:off x="7939080" y="12709800"/>
            <a:ext cx="209160" cy="1223280"/>
            <a:chOff x="7939080" y="12709800"/>
            <a:chExt cx="209160" cy="1223280"/>
          </a:xfrm>
        </xdr:grpSpPr>
        <xdr:sp>
          <xdr:nvSpPr>
            <xdr:cNvPr id="1390" name="Line 1227"/>
            <xdr:cNvSpPr/>
          </xdr:nvSpPr>
          <xdr:spPr>
            <a:xfrm>
              <a:off x="7947360" y="133430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91" name="Line 1228"/>
            <xdr:cNvSpPr/>
          </xdr:nvSpPr>
          <xdr:spPr>
            <a:xfrm flipH="1">
              <a:off x="8010000" y="12709800"/>
              <a:ext cx="396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92" name="Line 1229"/>
            <xdr:cNvSpPr/>
          </xdr:nvSpPr>
          <xdr:spPr>
            <a:xfrm flipH="1">
              <a:off x="8051040" y="13343040"/>
              <a:ext cx="3960" cy="5900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93" name="Line 1230"/>
            <xdr:cNvSpPr/>
          </xdr:nvSpPr>
          <xdr:spPr>
            <a:xfrm flipH="1">
              <a:off x="7992000" y="13343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94" name="Line 1231"/>
            <xdr:cNvSpPr/>
          </xdr:nvSpPr>
          <xdr:spPr>
            <a:xfrm flipH="1">
              <a:off x="8055000" y="13343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95" name="Oval 1232"/>
            <xdr:cNvSpPr/>
          </xdr:nvSpPr>
          <xdr:spPr>
            <a:xfrm>
              <a:off x="7939080" y="12990960"/>
              <a:ext cx="15480" cy="65124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96" name="Line 1233"/>
            <xdr:cNvSpPr/>
          </xdr:nvSpPr>
          <xdr:spPr>
            <a:xfrm>
              <a:off x="8069040" y="133430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77</xdr:row>
      <xdr:rowOff>116280</xdr:rowOff>
    </xdr:from>
    <xdr:to>
      <xdr:col>16</xdr:col>
      <xdr:colOff>636840</xdr:colOff>
      <xdr:row>78</xdr:row>
      <xdr:rowOff>149760</xdr:rowOff>
    </xdr:to>
    <xdr:grpSp>
      <xdr:nvGrpSpPr>
        <xdr:cNvPr id="1397" name="Group 1234"/>
        <xdr:cNvGrpSpPr/>
      </xdr:nvGrpSpPr>
      <xdr:grpSpPr>
        <a:xfrm>
          <a:off x="7939440" y="13052520"/>
          <a:ext cx="208800" cy="1326240"/>
          <a:chOff x="7939440" y="13052520"/>
          <a:chExt cx="208800" cy="1326240"/>
        </a:xfrm>
      </xdr:grpSpPr>
      <xdr:sp>
        <xdr:nvSpPr>
          <xdr:cNvPr id="1398" name="Line 1235"/>
          <xdr:cNvSpPr/>
        </xdr:nvSpPr>
        <xdr:spPr>
          <a:xfrm>
            <a:off x="8014320" y="131072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399" name="Line 1236"/>
          <xdr:cNvSpPr/>
        </xdr:nvSpPr>
        <xdr:spPr>
          <a:xfrm flipH="1">
            <a:off x="8021520" y="13116600"/>
            <a:ext cx="828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00" name="Line 1237"/>
          <xdr:cNvSpPr/>
        </xdr:nvSpPr>
        <xdr:spPr>
          <a:xfrm>
            <a:off x="8030880" y="131072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01" name="Line 1238"/>
          <xdr:cNvSpPr/>
        </xdr:nvSpPr>
        <xdr:spPr>
          <a:xfrm flipH="1">
            <a:off x="8036640" y="13116600"/>
            <a:ext cx="792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02" name="Line 1239"/>
          <xdr:cNvSpPr/>
        </xdr:nvSpPr>
        <xdr:spPr>
          <a:xfrm>
            <a:off x="8044920" y="131072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403" name="Group 1240"/>
          <xdr:cNvGrpSpPr/>
        </xdr:nvGrpSpPr>
        <xdr:grpSpPr>
          <a:xfrm>
            <a:off x="7939440" y="13052520"/>
            <a:ext cx="208800" cy="1227600"/>
            <a:chOff x="7939440" y="13052520"/>
            <a:chExt cx="208800" cy="1227600"/>
          </a:xfrm>
        </xdr:grpSpPr>
        <xdr:sp>
          <xdr:nvSpPr>
            <xdr:cNvPr id="1404" name="Line 1241"/>
            <xdr:cNvSpPr/>
          </xdr:nvSpPr>
          <xdr:spPr>
            <a:xfrm>
              <a:off x="7947720" y="136868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405" name="Line 1242"/>
            <xdr:cNvSpPr/>
          </xdr:nvSpPr>
          <xdr:spPr>
            <a:xfrm flipH="1">
              <a:off x="8010360" y="130525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406" name="Line 1243"/>
            <xdr:cNvSpPr/>
          </xdr:nvSpPr>
          <xdr:spPr>
            <a:xfrm flipH="1">
              <a:off x="8051400" y="13686840"/>
              <a:ext cx="3600" cy="59328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407" name="Line 1244"/>
            <xdr:cNvSpPr/>
          </xdr:nvSpPr>
          <xdr:spPr>
            <a:xfrm flipH="1">
              <a:off x="7992360" y="13686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408" name="Line 1245"/>
            <xdr:cNvSpPr/>
          </xdr:nvSpPr>
          <xdr:spPr>
            <a:xfrm flipH="1">
              <a:off x="8055000" y="13686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409" name="Oval 1246"/>
            <xdr:cNvSpPr/>
          </xdr:nvSpPr>
          <xdr:spPr>
            <a:xfrm>
              <a:off x="7939440" y="13336560"/>
              <a:ext cx="15480" cy="6570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410" name="Line 1247"/>
            <xdr:cNvSpPr/>
          </xdr:nvSpPr>
          <xdr:spPr>
            <a:xfrm>
              <a:off x="8069040" y="136868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585360</xdr:colOff>
      <xdr:row>79</xdr:row>
      <xdr:rowOff>108720</xdr:rowOff>
    </xdr:from>
    <xdr:to>
      <xdr:col>16</xdr:col>
      <xdr:colOff>636480</xdr:colOff>
      <xdr:row>80</xdr:row>
      <xdr:rowOff>142560</xdr:rowOff>
    </xdr:to>
    <xdr:grpSp>
      <xdr:nvGrpSpPr>
        <xdr:cNvPr id="1411" name="Group 1248"/>
        <xdr:cNvGrpSpPr/>
      </xdr:nvGrpSpPr>
      <xdr:grpSpPr>
        <a:xfrm>
          <a:off x="7939080" y="13395600"/>
          <a:ext cx="209160" cy="1326240"/>
          <a:chOff x="7939080" y="13395600"/>
          <a:chExt cx="209160" cy="1326240"/>
        </a:xfrm>
      </xdr:grpSpPr>
      <xdr:sp>
        <xdr:nvSpPr>
          <xdr:cNvPr id="1412" name="Line 1249"/>
          <xdr:cNvSpPr/>
        </xdr:nvSpPr>
        <xdr:spPr>
          <a:xfrm>
            <a:off x="8014320" y="13461840"/>
            <a:ext cx="684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13" name="Line 1250"/>
          <xdr:cNvSpPr/>
        </xdr:nvSpPr>
        <xdr:spPr>
          <a:xfrm flipH="1">
            <a:off x="8021520" y="134618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14" name="Line 1251"/>
          <xdr:cNvSpPr/>
        </xdr:nvSpPr>
        <xdr:spPr>
          <a:xfrm>
            <a:off x="8030880" y="134618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15" name="Line 1252"/>
          <xdr:cNvSpPr/>
        </xdr:nvSpPr>
        <xdr:spPr>
          <a:xfrm flipH="1">
            <a:off x="8036280" y="13461840"/>
            <a:ext cx="82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16" name="Line 1253"/>
          <xdr:cNvSpPr/>
        </xdr:nvSpPr>
        <xdr:spPr>
          <a:xfrm>
            <a:off x="8044920" y="13461840"/>
            <a:ext cx="6480" cy="12600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417" name="Group 1254"/>
          <xdr:cNvGrpSpPr/>
        </xdr:nvGrpSpPr>
        <xdr:grpSpPr>
          <a:xfrm>
            <a:off x="7939080" y="13395600"/>
            <a:ext cx="209160" cy="1223280"/>
            <a:chOff x="7939080" y="13395600"/>
            <a:chExt cx="209160" cy="1223280"/>
          </a:xfrm>
        </xdr:grpSpPr>
        <xdr:sp>
          <xdr:nvSpPr>
            <xdr:cNvPr id="1418" name="Line 1255"/>
            <xdr:cNvSpPr/>
          </xdr:nvSpPr>
          <xdr:spPr>
            <a:xfrm>
              <a:off x="7947360" y="140288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419" name="Line 1256"/>
            <xdr:cNvSpPr/>
          </xdr:nvSpPr>
          <xdr:spPr>
            <a:xfrm flipH="1">
              <a:off x="8010000" y="13395600"/>
              <a:ext cx="3960" cy="6195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420" name="Line 1257"/>
            <xdr:cNvSpPr/>
          </xdr:nvSpPr>
          <xdr:spPr>
            <a:xfrm flipH="1">
              <a:off x="8051040" y="14028840"/>
              <a:ext cx="3960" cy="5900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421" name="Line 1258"/>
            <xdr:cNvSpPr/>
          </xdr:nvSpPr>
          <xdr:spPr>
            <a:xfrm flipH="1">
              <a:off x="7992000" y="14028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422" name="Line 1259"/>
            <xdr:cNvSpPr/>
          </xdr:nvSpPr>
          <xdr:spPr>
            <a:xfrm flipH="1">
              <a:off x="8055000" y="14028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423" name="Oval 1260"/>
            <xdr:cNvSpPr/>
          </xdr:nvSpPr>
          <xdr:spPr>
            <a:xfrm>
              <a:off x="7939080" y="13676760"/>
              <a:ext cx="15480" cy="65124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424" name="Line 1261"/>
            <xdr:cNvSpPr/>
          </xdr:nvSpPr>
          <xdr:spPr>
            <a:xfrm>
              <a:off x="8069040" y="140288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81</xdr:row>
      <xdr:rowOff>100800</xdr:rowOff>
    </xdr:from>
    <xdr:to>
      <xdr:col>16</xdr:col>
      <xdr:colOff>636840</xdr:colOff>
      <xdr:row>82</xdr:row>
      <xdr:rowOff>134640</xdr:rowOff>
    </xdr:to>
    <xdr:grpSp>
      <xdr:nvGrpSpPr>
        <xdr:cNvPr id="1425" name="Group 1262"/>
        <xdr:cNvGrpSpPr/>
      </xdr:nvGrpSpPr>
      <xdr:grpSpPr>
        <a:xfrm>
          <a:off x="7939440" y="13738320"/>
          <a:ext cx="208800" cy="1326240"/>
          <a:chOff x="7939440" y="13738320"/>
          <a:chExt cx="208800" cy="1326240"/>
        </a:xfrm>
      </xdr:grpSpPr>
      <xdr:sp>
        <xdr:nvSpPr>
          <xdr:cNvPr id="1426" name="Line 1263"/>
          <xdr:cNvSpPr/>
        </xdr:nvSpPr>
        <xdr:spPr>
          <a:xfrm>
            <a:off x="8014320" y="137930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27" name="Line 1264"/>
          <xdr:cNvSpPr/>
        </xdr:nvSpPr>
        <xdr:spPr>
          <a:xfrm flipH="1">
            <a:off x="8021520" y="13802400"/>
            <a:ext cx="828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28" name="Line 1265"/>
          <xdr:cNvSpPr/>
        </xdr:nvSpPr>
        <xdr:spPr>
          <a:xfrm>
            <a:off x="8030880" y="137930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29" name="Line 1266"/>
          <xdr:cNvSpPr/>
        </xdr:nvSpPr>
        <xdr:spPr>
          <a:xfrm flipH="1">
            <a:off x="8036640" y="13802400"/>
            <a:ext cx="792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30" name="Line 1267"/>
          <xdr:cNvSpPr/>
        </xdr:nvSpPr>
        <xdr:spPr>
          <a:xfrm>
            <a:off x="8044920" y="137930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431" name="Group 1268"/>
          <xdr:cNvGrpSpPr/>
        </xdr:nvGrpSpPr>
        <xdr:grpSpPr>
          <a:xfrm>
            <a:off x="7939440" y="13738320"/>
            <a:ext cx="208800" cy="1227600"/>
            <a:chOff x="7939440" y="13738320"/>
            <a:chExt cx="208800" cy="1227600"/>
          </a:xfrm>
        </xdr:grpSpPr>
        <xdr:sp>
          <xdr:nvSpPr>
            <xdr:cNvPr id="1432" name="Line 1269"/>
            <xdr:cNvSpPr/>
          </xdr:nvSpPr>
          <xdr:spPr>
            <a:xfrm>
              <a:off x="7947720" y="143726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433" name="Line 1270"/>
            <xdr:cNvSpPr/>
          </xdr:nvSpPr>
          <xdr:spPr>
            <a:xfrm flipH="1">
              <a:off x="8010360" y="137383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434" name="Line 1271"/>
            <xdr:cNvSpPr/>
          </xdr:nvSpPr>
          <xdr:spPr>
            <a:xfrm flipH="1">
              <a:off x="8051400" y="14372640"/>
              <a:ext cx="3600" cy="59328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435" name="Line 1272"/>
            <xdr:cNvSpPr/>
          </xdr:nvSpPr>
          <xdr:spPr>
            <a:xfrm flipH="1">
              <a:off x="7992360" y="14372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436" name="Line 1273"/>
            <xdr:cNvSpPr/>
          </xdr:nvSpPr>
          <xdr:spPr>
            <a:xfrm flipH="1">
              <a:off x="8055000" y="143726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437" name="Oval 1274"/>
            <xdr:cNvSpPr/>
          </xdr:nvSpPr>
          <xdr:spPr>
            <a:xfrm>
              <a:off x="7939440" y="14022360"/>
              <a:ext cx="15480" cy="6570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438" name="Line 1275"/>
            <xdr:cNvSpPr/>
          </xdr:nvSpPr>
          <xdr:spPr>
            <a:xfrm>
              <a:off x="8069040" y="143726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15</xdr:col>
      <xdr:colOff>427320</xdr:colOff>
      <xdr:row>83</xdr:row>
      <xdr:rowOff>102960</xdr:rowOff>
    </xdr:from>
    <xdr:to>
      <xdr:col>15</xdr:col>
      <xdr:colOff>471600</xdr:colOff>
      <xdr:row>84</xdr:row>
      <xdr:rowOff>137520</xdr:rowOff>
    </xdr:to>
    <xdr:sp>
      <xdr:nvSpPr>
        <xdr:cNvPr id="1439" name="Line 1277"/>
        <xdr:cNvSpPr/>
      </xdr:nvSpPr>
      <xdr:spPr>
        <a:xfrm>
          <a:off x="7859880" y="14649480"/>
          <a:ext cx="4428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470520</xdr:colOff>
      <xdr:row>83</xdr:row>
      <xdr:rowOff>102960</xdr:rowOff>
    </xdr:from>
    <xdr:to>
      <xdr:col>15</xdr:col>
      <xdr:colOff>524160</xdr:colOff>
      <xdr:row>84</xdr:row>
      <xdr:rowOff>137520</xdr:rowOff>
    </xdr:to>
    <xdr:sp>
      <xdr:nvSpPr>
        <xdr:cNvPr id="1440" name="Line 1278"/>
        <xdr:cNvSpPr/>
      </xdr:nvSpPr>
      <xdr:spPr>
        <a:xfrm flipH="1">
          <a:off x="7903080" y="14649480"/>
          <a:ext cx="5364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532440</xdr:colOff>
      <xdr:row>83</xdr:row>
      <xdr:rowOff>102960</xdr:rowOff>
    </xdr:from>
    <xdr:to>
      <xdr:col>15</xdr:col>
      <xdr:colOff>576720</xdr:colOff>
      <xdr:row>84</xdr:row>
      <xdr:rowOff>137520</xdr:rowOff>
    </xdr:to>
    <xdr:sp>
      <xdr:nvSpPr>
        <xdr:cNvPr id="1441" name="Line 1279"/>
        <xdr:cNvSpPr/>
      </xdr:nvSpPr>
      <xdr:spPr>
        <a:xfrm>
          <a:off x="7965000" y="14649480"/>
          <a:ext cx="4428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567000</xdr:colOff>
      <xdr:row>83</xdr:row>
      <xdr:rowOff>102960</xdr:rowOff>
    </xdr:from>
    <xdr:to>
      <xdr:col>15</xdr:col>
      <xdr:colOff>619920</xdr:colOff>
      <xdr:row>84</xdr:row>
      <xdr:rowOff>137520</xdr:rowOff>
    </xdr:to>
    <xdr:sp>
      <xdr:nvSpPr>
        <xdr:cNvPr id="1442" name="Line 1280"/>
        <xdr:cNvSpPr/>
      </xdr:nvSpPr>
      <xdr:spPr>
        <a:xfrm flipH="1">
          <a:off x="7999560" y="14649480"/>
          <a:ext cx="5292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619560</xdr:colOff>
      <xdr:row>83</xdr:row>
      <xdr:rowOff>102960</xdr:rowOff>
    </xdr:from>
    <xdr:to>
      <xdr:col>16</xdr:col>
      <xdr:colOff>26280</xdr:colOff>
      <xdr:row>84</xdr:row>
      <xdr:rowOff>137520</xdr:rowOff>
    </xdr:to>
    <xdr:sp>
      <xdr:nvSpPr>
        <xdr:cNvPr id="1443" name="Line 1281"/>
        <xdr:cNvSpPr/>
      </xdr:nvSpPr>
      <xdr:spPr>
        <a:xfrm>
          <a:off x="8052120" y="14649480"/>
          <a:ext cx="4428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0</xdr:colOff>
      <xdr:row>84</xdr:row>
      <xdr:rowOff>23040</xdr:rowOff>
    </xdr:from>
    <xdr:to>
      <xdr:col>15</xdr:col>
      <xdr:colOff>288720</xdr:colOff>
      <xdr:row>84</xdr:row>
      <xdr:rowOff>23040</xdr:rowOff>
    </xdr:to>
    <xdr:sp>
      <xdr:nvSpPr>
        <xdr:cNvPr id="1444" name="Line 1283"/>
        <xdr:cNvSpPr/>
      </xdr:nvSpPr>
      <xdr:spPr>
        <a:xfrm>
          <a:off x="7432560" y="14744880"/>
          <a:ext cx="2887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401400</xdr:colOff>
      <xdr:row>83</xdr:row>
      <xdr:rowOff>93600</xdr:rowOff>
    </xdr:from>
    <xdr:to>
      <xdr:col>15</xdr:col>
      <xdr:colOff>428040</xdr:colOff>
      <xdr:row>84</xdr:row>
      <xdr:rowOff>23040</xdr:rowOff>
    </xdr:to>
    <xdr:sp>
      <xdr:nvSpPr>
        <xdr:cNvPr id="1445" name="Line 1284"/>
        <xdr:cNvSpPr/>
      </xdr:nvSpPr>
      <xdr:spPr>
        <a:xfrm flipH="1">
          <a:off x="7833960" y="14640120"/>
          <a:ext cx="26640" cy="1047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25560</xdr:colOff>
      <xdr:row>84</xdr:row>
      <xdr:rowOff>23040</xdr:rowOff>
    </xdr:from>
    <xdr:to>
      <xdr:col>16</xdr:col>
      <xdr:colOff>51840</xdr:colOff>
      <xdr:row>84</xdr:row>
      <xdr:rowOff>127440</xdr:rowOff>
    </xdr:to>
    <xdr:sp>
      <xdr:nvSpPr>
        <xdr:cNvPr id="1446" name="Line 1285"/>
        <xdr:cNvSpPr/>
      </xdr:nvSpPr>
      <xdr:spPr>
        <a:xfrm flipH="1">
          <a:off x="8095680" y="14744880"/>
          <a:ext cx="2628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288000</xdr:colOff>
      <xdr:row>84</xdr:row>
      <xdr:rowOff>23040</xdr:rowOff>
    </xdr:from>
    <xdr:to>
      <xdr:col>15</xdr:col>
      <xdr:colOff>401760</xdr:colOff>
      <xdr:row>84</xdr:row>
      <xdr:rowOff>23040</xdr:rowOff>
    </xdr:to>
    <xdr:sp>
      <xdr:nvSpPr>
        <xdr:cNvPr id="1447" name="Line 1286"/>
        <xdr:cNvSpPr/>
      </xdr:nvSpPr>
      <xdr:spPr>
        <a:xfrm flipH="1">
          <a:off x="7720560" y="14744880"/>
          <a:ext cx="1137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51840</xdr:colOff>
      <xdr:row>84</xdr:row>
      <xdr:rowOff>23040</xdr:rowOff>
    </xdr:from>
    <xdr:to>
      <xdr:col>16</xdr:col>
      <xdr:colOff>165960</xdr:colOff>
      <xdr:row>84</xdr:row>
      <xdr:rowOff>23040</xdr:rowOff>
    </xdr:to>
    <xdr:sp>
      <xdr:nvSpPr>
        <xdr:cNvPr id="1448" name="Line 1287"/>
        <xdr:cNvSpPr/>
      </xdr:nvSpPr>
      <xdr:spPr>
        <a:xfrm flipH="1">
          <a:off x="8121960" y="14744880"/>
          <a:ext cx="1141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584640</xdr:colOff>
      <xdr:row>83</xdr:row>
      <xdr:rowOff>141120</xdr:rowOff>
    </xdr:from>
    <xdr:to>
      <xdr:col>15</xdr:col>
      <xdr:colOff>52560</xdr:colOff>
      <xdr:row>84</xdr:row>
      <xdr:rowOff>79560</xdr:rowOff>
    </xdr:to>
    <xdr:sp>
      <xdr:nvSpPr>
        <xdr:cNvPr id="1449" name="Oval 1288"/>
        <xdr:cNvSpPr/>
      </xdr:nvSpPr>
      <xdr:spPr>
        <a:xfrm>
          <a:off x="7379640" y="14687640"/>
          <a:ext cx="105480" cy="11376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157320</xdr:colOff>
      <xdr:row>84</xdr:row>
      <xdr:rowOff>23040</xdr:rowOff>
    </xdr:from>
    <xdr:to>
      <xdr:col>17</xdr:col>
      <xdr:colOff>720</xdr:colOff>
      <xdr:row>84</xdr:row>
      <xdr:rowOff>23040</xdr:rowOff>
    </xdr:to>
    <xdr:sp>
      <xdr:nvSpPr>
        <xdr:cNvPr id="1450" name="Line 1289"/>
        <xdr:cNvSpPr/>
      </xdr:nvSpPr>
      <xdr:spPr>
        <a:xfrm>
          <a:off x="8227440" y="14744880"/>
          <a:ext cx="50724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0</xdr:colOff>
      <xdr:row>19</xdr:row>
      <xdr:rowOff>99000</xdr:rowOff>
    </xdr:from>
    <xdr:to>
      <xdr:col>15</xdr:col>
      <xdr:colOff>288720</xdr:colOff>
      <xdr:row>19</xdr:row>
      <xdr:rowOff>99000</xdr:rowOff>
    </xdr:to>
    <xdr:sp>
      <xdr:nvSpPr>
        <xdr:cNvPr id="1451" name="Line 1290"/>
        <xdr:cNvSpPr/>
      </xdr:nvSpPr>
      <xdr:spPr>
        <a:xfrm>
          <a:off x="7432560" y="3429000"/>
          <a:ext cx="2887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288000</xdr:colOff>
      <xdr:row>19</xdr:row>
      <xdr:rowOff>99000</xdr:rowOff>
    </xdr:from>
    <xdr:to>
      <xdr:col>15</xdr:col>
      <xdr:colOff>401760</xdr:colOff>
      <xdr:row>19</xdr:row>
      <xdr:rowOff>99000</xdr:rowOff>
    </xdr:to>
    <xdr:sp>
      <xdr:nvSpPr>
        <xdr:cNvPr id="1452" name="Line 1291"/>
        <xdr:cNvSpPr/>
      </xdr:nvSpPr>
      <xdr:spPr>
        <a:xfrm flipH="1">
          <a:off x="7720560" y="3429000"/>
          <a:ext cx="1137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51840</xdr:colOff>
      <xdr:row>19</xdr:row>
      <xdr:rowOff>99000</xdr:rowOff>
    </xdr:from>
    <xdr:to>
      <xdr:col>16</xdr:col>
      <xdr:colOff>165960</xdr:colOff>
      <xdr:row>19</xdr:row>
      <xdr:rowOff>99000</xdr:rowOff>
    </xdr:to>
    <xdr:sp>
      <xdr:nvSpPr>
        <xdr:cNvPr id="1453" name="Line 1292"/>
        <xdr:cNvSpPr/>
      </xdr:nvSpPr>
      <xdr:spPr>
        <a:xfrm flipH="1">
          <a:off x="8121960" y="3429000"/>
          <a:ext cx="1141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584640</xdr:colOff>
      <xdr:row>19</xdr:row>
      <xdr:rowOff>42120</xdr:rowOff>
    </xdr:from>
    <xdr:to>
      <xdr:col>15</xdr:col>
      <xdr:colOff>52560</xdr:colOff>
      <xdr:row>19</xdr:row>
      <xdr:rowOff>155520</xdr:rowOff>
    </xdr:to>
    <xdr:sp>
      <xdr:nvSpPr>
        <xdr:cNvPr id="1454" name="Oval 1293"/>
        <xdr:cNvSpPr/>
      </xdr:nvSpPr>
      <xdr:spPr>
        <a:xfrm>
          <a:off x="7379640" y="3372120"/>
          <a:ext cx="105480" cy="11340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139680</xdr:colOff>
      <xdr:row>19</xdr:row>
      <xdr:rowOff>99000</xdr:rowOff>
    </xdr:from>
    <xdr:to>
      <xdr:col>16</xdr:col>
      <xdr:colOff>645840</xdr:colOff>
      <xdr:row>19</xdr:row>
      <xdr:rowOff>99000</xdr:rowOff>
    </xdr:to>
    <xdr:sp>
      <xdr:nvSpPr>
        <xdr:cNvPr id="1455" name="Line 1294"/>
        <xdr:cNvSpPr/>
      </xdr:nvSpPr>
      <xdr:spPr>
        <a:xfrm>
          <a:off x="8209800" y="3429000"/>
          <a:ext cx="5061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427320</xdr:colOff>
      <xdr:row>17</xdr:row>
      <xdr:rowOff>11520</xdr:rowOff>
    </xdr:from>
    <xdr:to>
      <xdr:col>15</xdr:col>
      <xdr:colOff>471600</xdr:colOff>
      <xdr:row>18</xdr:row>
      <xdr:rowOff>46080</xdr:rowOff>
    </xdr:to>
    <xdr:sp>
      <xdr:nvSpPr>
        <xdr:cNvPr id="1456" name="Line 1295"/>
        <xdr:cNvSpPr/>
      </xdr:nvSpPr>
      <xdr:spPr>
        <a:xfrm>
          <a:off x="7859880" y="2990880"/>
          <a:ext cx="4428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470520</xdr:colOff>
      <xdr:row>17</xdr:row>
      <xdr:rowOff>11520</xdr:rowOff>
    </xdr:from>
    <xdr:to>
      <xdr:col>15</xdr:col>
      <xdr:colOff>524160</xdr:colOff>
      <xdr:row>18</xdr:row>
      <xdr:rowOff>46080</xdr:rowOff>
    </xdr:to>
    <xdr:sp>
      <xdr:nvSpPr>
        <xdr:cNvPr id="1457" name="Line 1296"/>
        <xdr:cNvSpPr/>
      </xdr:nvSpPr>
      <xdr:spPr>
        <a:xfrm flipH="1">
          <a:off x="7903080" y="2990880"/>
          <a:ext cx="5364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532440</xdr:colOff>
      <xdr:row>17</xdr:row>
      <xdr:rowOff>11520</xdr:rowOff>
    </xdr:from>
    <xdr:to>
      <xdr:col>15</xdr:col>
      <xdr:colOff>576720</xdr:colOff>
      <xdr:row>18</xdr:row>
      <xdr:rowOff>46080</xdr:rowOff>
    </xdr:to>
    <xdr:sp>
      <xdr:nvSpPr>
        <xdr:cNvPr id="1458" name="Line 1297"/>
        <xdr:cNvSpPr/>
      </xdr:nvSpPr>
      <xdr:spPr>
        <a:xfrm>
          <a:off x="7965000" y="2990880"/>
          <a:ext cx="4428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567000</xdr:colOff>
      <xdr:row>17</xdr:row>
      <xdr:rowOff>11520</xdr:rowOff>
    </xdr:from>
    <xdr:to>
      <xdr:col>15</xdr:col>
      <xdr:colOff>619920</xdr:colOff>
      <xdr:row>18</xdr:row>
      <xdr:rowOff>46080</xdr:rowOff>
    </xdr:to>
    <xdr:sp>
      <xdr:nvSpPr>
        <xdr:cNvPr id="1459" name="Line 1298"/>
        <xdr:cNvSpPr/>
      </xdr:nvSpPr>
      <xdr:spPr>
        <a:xfrm flipH="1">
          <a:off x="7999560" y="2990880"/>
          <a:ext cx="5292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619560</xdr:colOff>
      <xdr:row>17</xdr:row>
      <xdr:rowOff>11520</xdr:rowOff>
    </xdr:from>
    <xdr:to>
      <xdr:col>16</xdr:col>
      <xdr:colOff>26280</xdr:colOff>
      <xdr:row>18</xdr:row>
      <xdr:rowOff>46080</xdr:rowOff>
    </xdr:to>
    <xdr:sp>
      <xdr:nvSpPr>
        <xdr:cNvPr id="1460" name="Line 1299"/>
        <xdr:cNvSpPr/>
      </xdr:nvSpPr>
      <xdr:spPr>
        <a:xfrm>
          <a:off x="8052120" y="2990880"/>
          <a:ext cx="4428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0</xdr:colOff>
      <xdr:row>17</xdr:row>
      <xdr:rowOff>106920</xdr:rowOff>
    </xdr:from>
    <xdr:to>
      <xdr:col>15</xdr:col>
      <xdr:colOff>288720</xdr:colOff>
      <xdr:row>17</xdr:row>
      <xdr:rowOff>106920</xdr:rowOff>
    </xdr:to>
    <xdr:sp>
      <xdr:nvSpPr>
        <xdr:cNvPr id="1461" name="Line 1300"/>
        <xdr:cNvSpPr/>
      </xdr:nvSpPr>
      <xdr:spPr>
        <a:xfrm>
          <a:off x="7432560" y="3086280"/>
          <a:ext cx="2887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401400</xdr:colOff>
      <xdr:row>17</xdr:row>
      <xdr:rowOff>2160</xdr:rowOff>
    </xdr:from>
    <xdr:to>
      <xdr:col>15</xdr:col>
      <xdr:colOff>428040</xdr:colOff>
      <xdr:row>17</xdr:row>
      <xdr:rowOff>106920</xdr:rowOff>
    </xdr:to>
    <xdr:sp>
      <xdr:nvSpPr>
        <xdr:cNvPr id="1462" name="Line 1301"/>
        <xdr:cNvSpPr/>
      </xdr:nvSpPr>
      <xdr:spPr>
        <a:xfrm flipH="1">
          <a:off x="7833960" y="2981520"/>
          <a:ext cx="26640" cy="1047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25560</xdr:colOff>
      <xdr:row>17</xdr:row>
      <xdr:rowOff>106920</xdr:rowOff>
    </xdr:from>
    <xdr:to>
      <xdr:col>16</xdr:col>
      <xdr:colOff>51840</xdr:colOff>
      <xdr:row>18</xdr:row>
      <xdr:rowOff>36000</xdr:rowOff>
    </xdr:to>
    <xdr:sp>
      <xdr:nvSpPr>
        <xdr:cNvPr id="1463" name="Line 1302"/>
        <xdr:cNvSpPr/>
      </xdr:nvSpPr>
      <xdr:spPr>
        <a:xfrm flipH="1">
          <a:off x="8095680" y="3086280"/>
          <a:ext cx="2628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288000</xdr:colOff>
      <xdr:row>17</xdr:row>
      <xdr:rowOff>106920</xdr:rowOff>
    </xdr:from>
    <xdr:to>
      <xdr:col>15</xdr:col>
      <xdr:colOff>401760</xdr:colOff>
      <xdr:row>17</xdr:row>
      <xdr:rowOff>106920</xdr:rowOff>
    </xdr:to>
    <xdr:sp>
      <xdr:nvSpPr>
        <xdr:cNvPr id="1464" name="Line 1303"/>
        <xdr:cNvSpPr/>
      </xdr:nvSpPr>
      <xdr:spPr>
        <a:xfrm flipH="1">
          <a:off x="7720560" y="3086280"/>
          <a:ext cx="1137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51840</xdr:colOff>
      <xdr:row>17</xdr:row>
      <xdr:rowOff>106920</xdr:rowOff>
    </xdr:from>
    <xdr:to>
      <xdr:col>16</xdr:col>
      <xdr:colOff>165960</xdr:colOff>
      <xdr:row>17</xdr:row>
      <xdr:rowOff>106920</xdr:rowOff>
    </xdr:to>
    <xdr:sp>
      <xdr:nvSpPr>
        <xdr:cNvPr id="1465" name="Line 1304"/>
        <xdr:cNvSpPr/>
      </xdr:nvSpPr>
      <xdr:spPr>
        <a:xfrm flipH="1">
          <a:off x="8121960" y="3086280"/>
          <a:ext cx="1141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139680</xdr:colOff>
      <xdr:row>17</xdr:row>
      <xdr:rowOff>106920</xdr:rowOff>
    </xdr:from>
    <xdr:to>
      <xdr:col>16</xdr:col>
      <xdr:colOff>645840</xdr:colOff>
      <xdr:row>17</xdr:row>
      <xdr:rowOff>106920</xdr:rowOff>
    </xdr:to>
    <xdr:sp>
      <xdr:nvSpPr>
        <xdr:cNvPr id="1466" name="Line 1305"/>
        <xdr:cNvSpPr/>
      </xdr:nvSpPr>
      <xdr:spPr>
        <a:xfrm>
          <a:off x="8209800" y="3086280"/>
          <a:ext cx="5061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382680</xdr:colOff>
      <xdr:row>101</xdr:row>
      <xdr:rowOff>138960</xdr:rowOff>
    </xdr:from>
    <xdr:to>
      <xdr:col>21</xdr:col>
      <xdr:colOff>383400</xdr:colOff>
      <xdr:row>101</xdr:row>
      <xdr:rowOff>138960</xdr:rowOff>
    </xdr:to>
    <xdr:sp>
      <xdr:nvSpPr>
        <xdr:cNvPr id="1467" name="Line 1808"/>
        <xdr:cNvSpPr/>
      </xdr:nvSpPr>
      <xdr:spPr>
        <a:xfrm>
          <a:off x="11098440" y="17840160"/>
          <a:ext cx="62928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295920</xdr:colOff>
      <xdr:row>99</xdr:row>
      <xdr:rowOff>89280</xdr:rowOff>
    </xdr:from>
    <xdr:to>
      <xdr:col>20</xdr:col>
      <xdr:colOff>399960</xdr:colOff>
      <xdr:row>100</xdr:row>
      <xdr:rowOff>28800</xdr:rowOff>
    </xdr:to>
    <xdr:sp>
      <xdr:nvSpPr>
        <xdr:cNvPr id="1468" name="Oval 1812"/>
        <xdr:cNvSpPr/>
      </xdr:nvSpPr>
      <xdr:spPr>
        <a:xfrm>
          <a:off x="11011680" y="17440200"/>
          <a:ext cx="104040" cy="11448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304560</xdr:colOff>
      <xdr:row>101</xdr:row>
      <xdr:rowOff>72720</xdr:rowOff>
    </xdr:from>
    <xdr:to>
      <xdr:col>20</xdr:col>
      <xdr:colOff>408600</xdr:colOff>
      <xdr:row>102</xdr:row>
      <xdr:rowOff>10800</xdr:rowOff>
    </xdr:to>
    <xdr:sp>
      <xdr:nvSpPr>
        <xdr:cNvPr id="1469" name="Oval 1813"/>
        <xdr:cNvSpPr/>
      </xdr:nvSpPr>
      <xdr:spPr>
        <a:xfrm>
          <a:off x="11020320" y="17773920"/>
          <a:ext cx="104040" cy="11340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61200</xdr:colOff>
      <xdr:row>99</xdr:row>
      <xdr:rowOff>146520</xdr:rowOff>
    </xdr:from>
    <xdr:to>
      <xdr:col>20</xdr:col>
      <xdr:colOff>304920</xdr:colOff>
      <xdr:row>99</xdr:row>
      <xdr:rowOff>146520</xdr:rowOff>
    </xdr:to>
    <xdr:sp>
      <xdr:nvSpPr>
        <xdr:cNvPr id="1470" name="Line 1814"/>
        <xdr:cNvSpPr/>
      </xdr:nvSpPr>
      <xdr:spPr>
        <a:xfrm>
          <a:off x="10776960" y="17497440"/>
          <a:ext cx="243720" cy="0"/>
        </a:xfrm>
        <a:prstGeom prst="line">
          <a:avLst/>
        </a:prstGeom>
        <a:ln w="1584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26280</xdr:colOff>
      <xdr:row>99</xdr:row>
      <xdr:rowOff>155880</xdr:rowOff>
    </xdr:from>
    <xdr:to>
      <xdr:col>20</xdr:col>
      <xdr:colOff>296640</xdr:colOff>
      <xdr:row>101</xdr:row>
      <xdr:rowOff>82080</xdr:rowOff>
    </xdr:to>
    <xdr:sp>
      <xdr:nvSpPr>
        <xdr:cNvPr id="1471" name="Line 1815"/>
        <xdr:cNvSpPr/>
      </xdr:nvSpPr>
      <xdr:spPr>
        <a:xfrm>
          <a:off x="10742040" y="17506800"/>
          <a:ext cx="270360" cy="276480"/>
        </a:xfrm>
        <a:prstGeom prst="line">
          <a:avLst/>
        </a:prstGeom>
        <a:ln w="15840">
          <a:solidFill>
            <a:srgbClr val="000000"/>
          </a:solidFill>
          <a:prstDash val="dash"/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26</xdr:col>
      <xdr:colOff>207720</xdr:colOff>
      <xdr:row>99</xdr:row>
      <xdr:rowOff>79920</xdr:rowOff>
    </xdr:from>
    <xdr:to>
      <xdr:col>27</xdr:col>
      <xdr:colOff>25920</xdr:colOff>
      <xdr:row>102</xdr:row>
      <xdr:rowOff>1080</xdr:rowOff>
    </xdr:to>
    <xdr:grpSp>
      <xdr:nvGrpSpPr>
        <xdr:cNvPr id="1472" name="Group 2487"/>
        <xdr:cNvGrpSpPr/>
      </xdr:nvGrpSpPr>
      <xdr:grpSpPr>
        <a:xfrm>
          <a:off x="14695200" y="17430840"/>
          <a:ext cx="446760" cy="446760"/>
          <a:chOff x="14695200" y="17430840"/>
          <a:chExt cx="446760" cy="446760"/>
        </a:xfrm>
      </xdr:grpSpPr>
      <xdr:sp>
        <xdr:nvSpPr>
          <xdr:cNvPr id="1473" name="Oval 1817"/>
          <xdr:cNvSpPr/>
        </xdr:nvSpPr>
        <xdr:spPr>
          <a:xfrm flipH="1">
            <a:off x="15039720" y="17430840"/>
            <a:ext cx="102240" cy="109440"/>
          </a:xfrm>
          <a:prstGeom prst="ellipse">
            <a:avLst/>
          </a:prstGeom>
          <a:solidFill>
            <a:srgbClr val="ffffff"/>
          </a:solidFill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74" name="Oval 1818"/>
          <xdr:cNvSpPr/>
        </xdr:nvSpPr>
        <xdr:spPr>
          <a:xfrm flipH="1">
            <a:off x="14695200" y="17430840"/>
            <a:ext cx="102240" cy="109440"/>
          </a:xfrm>
          <a:prstGeom prst="ellipse">
            <a:avLst/>
          </a:prstGeom>
          <a:solidFill>
            <a:srgbClr val="ffffff"/>
          </a:solidFill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75" name="Oval 1819"/>
          <xdr:cNvSpPr/>
        </xdr:nvSpPr>
        <xdr:spPr>
          <a:xfrm flipH="1">
            <a:off x="14695200" y="17763120"/>
            <a:ext cx="102240" cy="114480"/>
          </a:xfrm>
          <a:prstGeom prst="ellipse">
            <a:avLst/>
          </a:prstGeom>
          <a:solidFill>
            <a:srgbClr val="ffffff"/>
          </a:solidFill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76" name="Line 1820"/>
          <xdr:cNvSpPr/>
        </xdr:nvSpPr>
        <xdr:spPr>
          <a:xfrm flipH="1">
            <a:off x="14790240" y="17493840"/>
            <a:ext cx="245520" cy="360"/>
          </a:xfrm>
          <a:prstGeom prst="line">
            <a:avLst/>
          </a:prstGeom>
          <a:ln w="15840">
            <a:solidFill>
              <a:srgbClr val="000000"/>
            </a:solidFill>
            <a:miter/>
            <a:tailEnd len="med" type="triangle" w="med"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77" name="Line 1821"/>
          <xdr:cNvSpPr/>
        </xdr:nvSpPr>
        <xdr:spPr>
          <a:xfrm flipH="1">
            <a:off x="14789520" y="17504280"/>
            <a:ext cx="269640" cy="268200"/>
          </a:xfrm>
          <a:prstGeom prst="line">
            <a:avLst/>
          </a:prstGeom>
          <a:ln w="15840">
            <a:solidFill>
              <a:srgbClr val="000000"/>
            </a:solidFill>
            <a:prstDash val="dash"/>
            <a:miter/>
            <a:tailEnd len="med" type="triangle" w="med"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oneCell">
    <xdr:from>
      <xdr:col>22</xdr:col>
      <xdr:colOff>243360</xdr:colOff>
      <xdr:row>102</xdr:row>
      <xdr:rowOff>11160</xdr:rowOff>
    </xdr:from>
    <xdr:to>
      <xdr:col>22</xdr:col>
      <xdr:colOff>556920</xdr:colOff>
      <xdr:row>103</xdr:row>
      <xdr:rowOff>6840</xdr:rowOff>
    </xdr:to>
    <xdr:sp>
      <xdr:nvSpPr>
        <xdr:cNvPr id="1478" name="Text Box 1825"/>
        <xdr:cNvSpPr/>
      </xdr:nvSpPr>
      <xdr:spPr>
        <a:xfrm>
          <a:off x="12216240" y="17887680"/>
          <a:ext cx="313560" cy="1710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1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620</a:t>
          </a:r>
          <a:endParaRPr b="0" lang="en-US" sz="11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19</xdr:col>
      <xdr:colOff>680400</xdr:colOff>
      <xdr:row>95</xdr:row>
      <xdr:rowOff>123840</xdr:rowOff>
    </xdr:from>
    <xdr:to>
      <xdr:col>20</xdr:col>
      <xdr:colOff>469800</xdr:colOff>
      <xdr:row>97</xdr:row>
      <xdr:rowOff>106200</xdr:rowOff>
    </xdr:to>
    <xdr:sp>
      <xdr:nvSpPr>
        <xdr:cNvPr id="1479" name="Text Box 1856"/>
        <xdr:cNvSpPr/>
      </xdr:nvSpPr>
      <xdr:spPr>
        <a:xfrm>
          <a:off x="10706400" y="16773480"/>
          <a:ext cx="479160" cy="3330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1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0dB to </a:t>
          </a:r>
          <a:endParaRPr b="0" lang="en-US" sz="1100" strike="noStrike" u="none">
            <a:uFillTx/>
            <a:latin typeface="Noto Serif JP"/>
          </a:endParaRPr>
        </a:p>
        <a:p>
          <a:pPr>
            <a:lnSpc>
              <a:spcPct val="100000"/>
            </a:lnSpc>
          </a:pPr>
          <a:r>
            <a:rPr b="0" lang="en-US" sz="11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-16dB</a:t>
          </a:r>
          <a:endParaRPr b="0" lang="en-US" sz="11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19</xdr:col>
      <xdr:colOff>627840</xdr:colOff>
      <xdr:row>102</xdr:row>
      <xdr:rowOff>58680</xdr:rowOff>
    </xdr:from>
    <xdr:to>
      <xdr:col>20</xdr:col>
      <xdr:colOff>531000</xdr:colOff>
      <xdr:row>104</xdr:row>
      <xdr:rowOff>108360</xdr:rowOff>
    </xdr:to>
    <xdr:sp>
      <xdr:nvSpPr>
        <xdr:cNvPr id="1480" name="Text Box 1857"/>
        <xdr:cNvSpPr/>
      </xdr:nvSpPr>
      <xdr:spPr>
        <a:xfrm>
          <a:off x="10653840" y="17935200"/>
          <a:ext cx="592920" cy="4003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1800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1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-4.5dB to</a:t>
          </a:r>
          <a:endParaRPr b="0" lang="en-US" sz="1100" strike="noStrike" u="none">
            <a:uFillTx/>
            <a:latin typeface="Noto Serif JP"/>
          </a:endParaRPr>
        </a:p>
        <a:p>
          <a:pPr>
            <a:lnSpc>
              <a:spcPct val="100000"/>
            </a:lnSpc>
          </a:pPr>
          <a:r>
            <a:rPr b="0" lang="en-US" sz="11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 </a:t>
          </a:r>
          <a:r>
            <a:rPr b="0" lang="en-US" sz="11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-20.5dB</a:t>
          </a:r>
          <a:endParaRPr b="0" lang="en-US" sz="11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20</xdr:col>
      <xdr:colOff>156600</xdr:colOff>
      <xdr:row>97</xdr:row>
      <xdr:rowOff>144720</xdr:rowOff>
    </xdr:from>
    <xdr:to>
      <xdr:col>26</xdr:col>
      <xdr:colOff>487080</xdr:colOff>
      <xdr:row>100</xdr:row>
      <xdr:rowOff>18720</xdr:rowOff>
    </xdr:to>
    <xdr:sp>
      <xdr:nvSpPr>
        <xdr:cNvPr id="1481" name="Freeform 1858"/>
        <xdr:cNvSpPr/>
      </xdr:nvSpPr>
      <xdr:spPr>
        <a:xfrm>
          <a:off x="10872360" y="17145000"/>
          <a:ext cx="4102200" cy="399600"/>
        </a:xfrm>
        <a:custGeom>
          <a:avLst/>
          <a:gdLst>
            <a:gd name="textAreaLeft" fmla="*/ 0 w 4102200"/>
            <a:gd name="textAreaRight" fmla="*/ 4102560 w 4102200"/>
            <a:gd name="textAreaTop" fmla="*/ 0 h 399600"/>
            <a:gd name="textAreaBottom" fmla="*/ 399960 h 399600"/>
          </a:gdLst>
          <a:ahLst/>
          <a:rect l="textAreaLeft" t="textAreaTop" r="textAreaRight" b="textAreaBottom"/>
          <a:pathLst>
            <a:path w="623" h="24">
              <a:moveTo>
                <a:pt x="0" y="23"/>
              </a:moveTo>
              <a:lnTo>
                <a:pt x="0" y="0"/>
              </a:lnTo>
              <a:lnTo>
                <a:pt x="623" y="0"/>
              </a:lnTo>
              <a:lnTo>
                <a:pt x="623" y="24"/>
              </a:lnTo>
            </a:path>
          </a:pathLst>
        </a:custGeom>
        <a:noFill/>
        <a:ln w="15840">
          <a:solidFill>
            <a:srgbClr val="000000"/>
          </a:solidFill>
          <a:prstDash val="dash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24</xdr:col>
      <xdr:colOff>104400</xdr:colOff>
      <xdr:row>102</xdr:row>
      <xdr:rowOff>11160</xdr:rowOff>
    </xdr:from>
    <xdr:to>
      <xdr:col>24</xdr:col>
      <xdr:colOff>426240</xdr:colOff>
      <xdr:row>103</xdr:row>
      <xdr:rowOff>6840</xdr:rowOff>
    </xdr:to>
    <xdr:sp>
      <xdr:nvSpPr>
        <xdr:cNvPr id="1482" name="Text Box 1911"/>
        <xdr:cNvSpPr/>
      </xdr:nvSpPr>
      <xdr:spPr>
        <a:xfrm>
          <a:off x="13334760" y="17887680"/>
          <a:ext cx="321840" cy="1710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1800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1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620</a:t>
          </a:r>
          <a:endParaRPr b="0" lang="en-US" sz="11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23</xdr:col>
      <xdr:colOff>208800</xdr:colOff>
      <xdr:row>100</xdr:row>
      <xdr:rowOff>9720</xdr:rowOff>
    </xdr:from>
    <xdr:to>
      <xdr:col>23</xdr:col>
      <xdr:colOff>522000</xdr:colOff>
      <xdr:row>101</xdr:row>
      <xdr:rowOff>5400</xdr:rowOff>
    </xdr:to>
    <xdr:sp>
      <xdr:nvSpPr>
        <xdr:cNvPr id="1483" name="Text Box 1912"/>
        <xdr:cNvSpPr/>
      </xdr:nvSpPr>
      <xdr:spPr>
        <a:xfrm>
          <a:off x="12810240" y="17535600"/>
          <a:ext cx="313200" cy="1710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1800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1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390</a:t>
          </a:r>
          <a:endParaRPr b="0" lang="en-US" sz="11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23</xdr:col>
      <xdr:colOff>417600</xdr:colOff>
      <xdr:row>106</xdr:row>
      <xdr:rowOff>81720</xdr:rowOff>
    </xdr:from>
    <xdr:to>
      <xdr:col>24</xdr:col>
      <xdr:colOff>269640</xdr:colOff>
      <xdr:row>107</xdr:row>
      <xdr:rowOff>87480</xdr:rowOff>
    </xdr:to>
    <xdr:sp>
      <xdr:nvSpPr>
        <xdr:cNvPr id="1484" name="Text Box 1913"/>
        <xdr:cNvSpPr/>
      </xdr:nvSpPr>
      <xdr:spPr>
        <a:xfrm>
          <a:off x="13019040" y="18659160"/>
          <a:ext cx="480960" cy="1810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18000" rIns="0" tIns="18000" bIns="0" anchor="t">
          <a:noAutofit/>
        </a:bodyPr>
        <a:p>
          <a:pPr>
            <a:lnSpc>
              <a:spcPct val="100000"/>
            </a:lnSpc>
          </a:pPr>
          <a:r>
            <a:rPr b="0" lang="en-US" sz="11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910</a:t>
          </a:r>
          <a:endParaRPr b="0" lang="en-US" sz="11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10</xdr:col>
      <xdr:colOff>576000</xdr:colOff>
      <xdr:row>99</xdr:row>
      <xdr:rowOff>12960</xdr:rowOff>
    </xdr:from>
    <xdr:to>
      <xdr:col>12</xdr:col>
      <xdr:colOff>218880</xdr:colOff>
      <xdr:row>99</xdr:row>
      <xdr:rowOff>12960</xdr:rowOff>
    </xdr:to>
    <xdr:sp>
      <xdr:nvSpPr>
        <xdr:cNvPr id="1485" name="Line 1916"/>
        <xdr:cNvSpPr/>
      </xdr:nvSpPr>
      <xdr:spPr>
        <a:xfrm>
          <a:off x="4751280" y="17363880"/>
          <a:ext cx="1005480" cy="0"/>
        </a:xfrm>
        <a:prstGeom prst="line">
          <a:avLst/>
        </a:prstGeom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296640</xdr:colOff>
      <xdr:row>99</xdr:row>
      <xdr:rowOff>89280</xdr:rowOff>
    </xdr:from>
    <xdr:to>
      <xdr:col>10</xdr:col>
      <xdr:colOff>402120</xdr:colOff>
      <xdr:row>100</xdr:row>
      <xdr:rowOff>28800</xdr:rowOff>
    </xdr:to>
    <xdr:sp>
      <xdr:nvSpPr>
        <xdr:cNvPr id="1486" name="Oval 1917"/>
        <xdr:cNvSpPr/>
      </xdr:nvSpPr>
      <xdr:spPr>
        <a:xfrm>
          <a:off x="4471920" y="17440200"/>
          <a:ext cx="105480" cy="11448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401760</xdr:colOff>
      <xdr:row>99</xdr:row>
      <xdr:rowOff>146520</xdr:rowOff>
    </xdr:from>
    <xdr:to>
      <xdr:col>10</xdr:col>
      <xdr:colOff>646920</xdr:colOff>
      <xdr:row>99</xdr:row>
      <xdr:rowOff>146520</xdr:rowOff>
    </xdr:to>
    <xdr:sp>
      <xdr:nvSpPr>
        <xdr:cNvPr id="1487" name="Line 1918"/>
        <xdr:cNvSpPr/>
      </xdr:nvSpPr>
      <xdr:spPr>
        <a:xfrm>
          <a:off x="4577040" y="17497440"/>
          <a:ext cx="245160" cy="0"/>
        </a:xfrm>
        <a:prstGeom prst="line">
          <a:avLst/>
        </a:prstGeom>
        <a:ln w="1584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628200</xdr:colOff>
      <xdr:row>99</xdr:row>
      <xdr:rowOff>98640</xdr:rowOff>
    </xdr:from>
    <xdr:to>
      <xdr:col>11</xdr:col>
      <xdr:colOff>52920</xdr:colOff>
      <xdr:row>100</xdr:row>
      <xdr:rowOff>38160</xdr:rowOff>
    </xdr:to>
    <xdr:sp>
      <xdr:nvSpPr>
        <xdr:cNvPr id="1488" name="Oval 1920"/>
        <xdr:cNvSpPr/>
      </xdr:nvSpPr>
      <xdr:spPr>
        <a:xfrm>
          <a:off x="4803480" y="17449560"/>
          <a:ext cx="105840" cy="11448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156960</xdr:colOff>
      <xdr:row>99</xdr:row>
      <xdr:rowOff>146520</xdr:rowOff>
    </xdr:from>
    <xdr:to>
      <xdr:col>13</xdr:col>
      <xdr:colOff>720</xdr:colOff>
      <xdr:row>99</xdr:row>
      <xdr:rowOff>146520</xdr:rowOff>
    </xdr:to>
    <xdr:sp>
      <xdr:nvSpPr>
        <xdr:cNvPr id="1489" name="Line 1921"/>
        <xdr:cNvSpPr/>
      </xdr:nvSpPr>
      <xdr:spPr>
        <a:xfrm>
          <a:off x="5694840" y="17497440"/>
          <a:ext cx="44640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549720</xdr:colOff>
      <xdr:row>99</xdr:row>
      <xdr:rowOff>89280</xdr:rowOff>
    </xdr:from>
    <xdr:to>
      <xdr:col>13</xdr:col>
      <xdr:colOff>26640</xdr:colOff>
      <xdr:row>99</xdr:row>
      <xdr:rowOff>174960</xdr:rowOff>
    </xdr:to>
    <xdr:sp>
      <xdr:nvSpPr>
        <xdr:cNvPr id="1490" name="Oval 1922"/>
        <xdr:cNvSpPr/>
      </xdr:nvSpPr>
      <xdr:spPr>
        <a:xfrm>
          <a:off x="6087600" y="17440200"/>
          <a:ext cx="7956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628920</xdr:colOff>
      <xdr:row>101</xdr:row>
      <xdr:rowOff>34200</xdr:rowOff>
    </xdr:from>
    <xdr:to>
      <xdr:col>12</xdr:col>
      <xdr:colOff>592920</xdr:colOff>
      <xdr:row>102</xdr:row>
      <xdr:rowOff>68760</xdr:rowOff>
    </xdr:to>
    <xdr:grpSp>
      <xdr:nvGrpSpPr>
        <xdr:cNvPr id="1491" name="Group 1923"/>
        <xdr:cNvGrpSpPr/>
      </xdr:nvGrpSpPr>
      <xdr:grpSpPr>
        <a:xfrm>
          <a:off x="5362560" y="17177040"/>
          <a:ext cx="209880" cy="1326600"/>
          <a:chOff x="5362560" y="17177040"/>
          <a:chExt cx="209880" cy="1326600"/>
        </a:xfrm>
      </xdr:grpSpPr>
      <xdr:sp>
        <xdr:nvSpPr>
          <xdr:cNvPr id="1492" name="Line 1924"/>
          <xdr:cNvSpPr/>
        </xdr:nvSpPr>
        <xdr:spPr>
          <a:xfrm>
            <a:off x="5438160" y="17240760"/>
            <a:ext cx="684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93" name="Line 1925"/>
          <xdr:cNvSpPr/>
        </xdr:nvSpPr>
        <xdr:spPr>
          <a:xfrm flipH="1">
            <a:off x="5445360" y="17242920"/>
            <a:ext cx="7920" cy="1260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94" name="Line 1926"/>
          <xdr:cNvSpPr/>
        </xdr:nvSpPr>
        <xdr:spPr>
          <a:xfrm>
            <a:off x="5454720" y="17240760"/>
            <a:ext cx="648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95" name="Line 1927"/>
          <xdr:cNvSpPr/>
        </xdr:nvSpPr>
        <xdr:spPr>
          <a:xfrm flipH="1">
            <a:off x="5460120" y="17242920"/>
            <a:ext cx="8280" cy="1260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496" name="Line 1928"/>
          <xdr:cNvSpPr/>
        </xdr:nvSpPr>
        <xdr:spPr>
          <a:xfrm>
            <a:off x="5468760" y="17240760"/>
            <a:ext cx="648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497" name="Group 1929"/>
          <xdr:cNvGrpSpPr/>
        </xdr:nvGrpSpPr>
        <xdr:grpSpPr>
          <a:xfrm>
            <a:off x="5362560" y="17177040"/>
            <a:ext cx="209880" cy="1223640"/>
            <a:chOff x="5362560" y="17177040"/>
            <a:chExt cx="209880" cy="1223640"/>
          </a:xfrm>
        </xdr:grpSpPr>
        <xdr:sp>
          <xdr:nvSpPr>
            <xdr:cNvPr id="1498" name="Line 1930"/>
            <xdr:cNvSpPr/>
          </xdr:nvSpPr>
          <xdr:spPr>
            <a:xfrm>
              <a:off x="5370840" y="1781172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499" name="Line 1931"/>
            <xdr:cNvSpPr/>
          </xdr:nvSpPr>
          <xdr:spPr>
            <a:xfrm flipH="1">
              <a:off x="5434200" y="17177040"/>
              <a:ext cx="3600" cy="6210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00" name="Line 1932"/>
            <xdr:cNvSpPr/>
          </xdr:nvSpPr>
          <xdr:spPr>
            <a:xfrm flipH="1">
              <a:off x="5475240" y="17811720"/>
              <a:ext cx="3600" cy="5889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01" name="Line 1933"/>
            <xdr:cNvSpPr/>
          </xdr:nvSpPr>
          <xdr:spPr>
            <a:xfrm flipH="1">
              <a:off x="5415840" y="1781172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02" name="Line 1934"/>
            <xdr:cNvSpPr/>
          </xdr:nvSpPr>
          <xdr:spPr>
            <a:xfrm flipH="1">
              <a:off x="5479200" y="1781172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03" name="Oval 1935"/>
            <xdr:cNvSpPr/>
          </xdr:nvSpPr>
          <xdr:spPr>
            <a:xfrm>
              <a:off x="5362560" y="17462520"/>
              <a:ext cx="15480" cy="65268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04" name="Line 1936"/>
            <xdr:cNvSpPr/>
          </xdr:nvSpPr>
          <xdr:spPr>
            <a:xfrm>
              <a:off x="5493240" y="1781172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12</xdr:col>
      <xdr:colOff>558720</xdr:colOff>
      <xdr:row>101</xdr:row>
      <xdr:rowOff>91440</xdr:rowOff>
    </xdr:from>
    <xdr:to>
      <xdr:col>13</xdr:col>
      <xdr:colOff>35640</xdr:colOff>
      <xdr:row>102</xdr:row>
      <xdr:rowOff>1440</xdr:rowOff>
    </xdr:to>
    <xdr:sp>
      <xdr:nvSpPr>
        <xdr:cNvPr id="1505" name="Oval 1937"/>
        <xdr:cNvSpPr/>
      </xdr:nvSpPr>
      <xdr:spPr>
        <a:xfrm>
          <a:off x="6096600" y="177926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103</xdr:row>
      <xdr:rowOff>83520</xdr:rowOff>
    </xdr:from>
    <xdr:to>
      <xdr:col>13</xdr:col>
      <xdr:colOff>35640</xdr:colOff>
      <xdr:row>103</xdr:row>
      <xdr:rowOff>169200</xdr:rowOff>
    </xdr:to>
    <xdr:sp>
      <xdr:nvSpPr>
        <xdr:cNvPr id="1506" name="Oval 1938"/>
        <xdr:cNvSpPr/>
      </xdr:nvSpPr>
      <xdr:spPr>
        <a:xfrm>
          <a:off x="6096600" y="18135360"/>
          <a:ext cx="7956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105</xdr:row>
      <xdr:rowOff>75960</xdr:rowOff>
    </xdr:from>
    <xdr:to>
      <xdr:col>13</xdr:col>
      <xdr:colOff>35640</xdr:colOff>
      <xdr:row>105</xdr:row>
      <xdr:rowOff>161280</xdr:rowOff>
    </xdr:to>
    <xdr:sp>
      <xdr:nvSpPr>
        <xdr:cNvPr id="1507" name="Oval 1939"/>
        <xdr:cNvSpPr/>
      </xdr:nvSpPr>
      <xdr:spPr>
        <a:xfrm>
          <a:off x="6096600" y="184784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107</xdr:row>
      <xdr:rowOff>68400</xdr:rowOff>
    </xdr:from>
    <xdr:to>
      <xdr:col>13</xdr:col>
      <xdr:colOff>35640</xdr:colOff>
      <xdr:row>107</xdr:row>
      <xdr:rowOff>154080</xdr:rowOff>
    </xdr:to>
    <xdr:sp>
      <xdr:nvSpPr>
        <xdr:cNvPr id="1508" name="Oval 1940"/>
        <xdr:cNvSpPr/>
      </xdr:nvSpPr>
      <xdr:spPr>
        <a:xfrm>
          <a:off x="6096600" y="18821160"/>
          <a:ext cx="7956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109</xdr:row>
      <xdr:rowOff>60840</xdr:rowOff>
    </xdr:from>
    <xdr:to>
      <xdr:col>13</xdr:col>
      <xdr:colOff>35640</xdr:colOff>
      <xdr:row>109</xdr:row>
      <xdr:rowOff>146160</xdr:rowOff>
    </xdr:to>
    <xdr:sp>
      <xdr:nvSpPr>
        <xdr:cNvPr id="1509" name="Oval 1941"/>
        <xdr:cNvSpPr/>
      </xdr:nvSpPr>
      <xdr:spPr>
        <a:xfrm>
          <a:off x="6096600" y="191642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111</xdr:row>
      <xdr:rowOff>52920</xdr:rowOff>
    </xdr:from>
    <xdr:to>
      <xdr:col>13</xdr:col>
      <xdr:colOff>35640</xdr:colOff>
      <xdr:row>111</xdr:row>
      <xdr:rowOff>138600</xdr:rowOff>
    </xdr:to>
    <xdr:sp>
      <xdr:nvSpPr>
        <xdr:cNvPr id="1510" name="Oval 1942"/>
        <xdr:cNvSpPr/>
      </xdr:nvSpPr>
      <xdr:spPr>
        <a:xfrm>
          <a:off x="6096600" y="19506960"/>
          <a:ext cx="7956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113</xdr:row>
      <xdr:rowOff>55080</xdr:rowOff>
    </xdr:from>
    <xdr:to>
      <xdr:col>13</xdr:col>
      <xdr:colOff>35640</xdr:colOff>
      <xdr:row>113</xdr:row>
      <xdr:rowOff>140400</xdr:rowOff>
    </xdr:to>
    <xdr:sp>
      <xdr:nvSpPr>
        <xdr:cNvPr id="1511" name="Oval 1943"/>
        <xdr:cNvSpPr/>
      </xdr:nvSpPr>
      <xdr:spPr>
        <a:xfrm>
          <a:off x="6096600" y="1985940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115</xdr:row>
      <xdr:rowOff>47520</xdr:rowOff>
    </xdr:from>
    <xdr:to>
      <xdr:col>13</xdr:col>
      <xdr:colOff>35640</xdr:colOff>
      <xdr:row>115</xdr:row>
      <xdr:rowOff>132840</xdr:rowOff>
    </xdr:to>
    <xdr:sp>
      <xdr:nvSpPr>
        <xdr:cNvPr id="1512" name="Oval 1944"/>
        <xdr:cNvSpPr/>
      </xdr:nvSpPr>
      <xdr:spPr>
        <a:xfrm>
          <a:off x="6096600" y="2020248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117</xdr:row>
      <xdr:rowOff>30240</xdr:rowOff>
    </xdr:from>
    <xdr:to>
      <xdr:col>13</xdr:col>
      <xdr:colOff>35640</xdr:colOff>
      <xdr:row>117</xdr:row>
      <xdr:rowOff>115560</xdr:rowOff>
    </xdr:to>
    <xdr:sp>
      <xdr:nvSpPr>
        <xdr:cNvPr id="1513" name="Oval 1945"/>
        <xdr:cNvSpPr/>
      </xdr:nvSpPr>
      <xdr:spPr>
        <a:xfrm>
          <a:off x="6096600" y="205358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119</xdr:row>
      <xdr:rowOff>22680</xdr:rowOff>
    </xdr:from>
    <xdr:to>
      <xdr:col>13</xdr:col>
      <xdr:colOff>35640</xdr:colOff>
      <xdr:row>119</xdr:row>
      <xdr:rowOff>108360</xdr:rowOff>
    </xdr:to>
    <xdr:sp>
      <xdr:nvSpPr>
        <xdr:cNvPr id="1514" name="Oval 1946"/>
        <xdr:cNvSpPr/>
      </xdr:nvSpPr>
      <xdr:spPr>
        <a:xfrm>
          <a:off x="6096600" y="20878560"/>
          <a:ext cx="7956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121</xdr:row>
      <xdr:rowOff>15120</xdr:rowOff>
    </xdr:from>
    <xdr:to>
      <xdr:col>13</xdr:col>
      <xdr:colOff>35640</xdr:colOff>
      <xdr:row>121</xdr:row>
      <xdr:rowOff>100440</xdr:rowOff>
    </xdr:to>
    <xdr:sp>
      <xdr:nvSpPr>
        <xdr:cNvPr id="1515" name="Oval 1947"/>
        <xdr:cNvSpPr/>
      </xdr:nvSpPr>
      <xdr:spPr>
        <a:xfrm>
          <a:off x="6096600" y="212216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123</xdr:row>
      <xdr:rowOff>7200</xdr:rowOff>
    </xdr:from>
    <xdr:to>
      <xdr:col>13</xdr:col>
      <xdr:colOff>35640</xdr:colOff>
      <xdr:row>123</xdr:row>
      <xdr:rowOff>92880</xdr:rowOff>
    </xdr:to>
    <xdr:sp>
      <xdr:nvSpPr>
        <xdr:cNvPr id="1516" name="Oval 1948"/>
        <xdr:cNvSpPr/>
      </xdr:nvSpPr>
      <xdr:spPr>
        <a:xfrm>
          <a:off x="6096600" y="21564360"/>
          <a:ext cx="7956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125</xdr:row>
      <xdr:rowOff>0</xdr:rowOff>
    </xdr:from>
    <xdr:to>
      <xdr:col>13</xdr:col>
      <xdr:colOff>35640</xdr:colOff>
      <xdr:row>125</xdr:row>
      <xdr:rowOff>85320</xdr:rowOff>
    </xdr:to>
    <xdr:sp>
      <xdr:nvSpPr>
        <xdr:cNvPr id="1517" name="Oval 1949"/>
        <xdr:cNvSpPr/>
      </xdr:nvSpPr>
      <xdr:spPr>
        <a:xfrm>
          <a:off x="6096600" y="21907440"/>
          <a:ext cx="7956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126</xdr:row>
      <xdr:rowOff>167400</xdr:rowOff>
    </xdr:from>
    <xdr:to>
      <xdr:col>13</xdr:col>
      <xdr:colOff>35640</xdr:colOff>
      <xdr:row>127</xdr:row>
      <xdr:rowOff>77760</xdr:rowOff>
    </xdr:to>
    <xdr:sp>
      <xdr:nvSpPr>
        <xdr:cNvPr id="1518" name="Oval 1950"/>
        <xdr:cNvSpPr/>
      </xdr:nvSpPr>
      <xdr:spPr>
        <a:xfrm>
          <a:off x="6096600" y="22250160"/>
          <a:ext cx="7956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558720</xdr:colOff>
      <xdr:row>95</xdr:row>
      <xdr:rowOff>75960</xdr:rowOff>
    </xdr:from>
    <xdr:to>
      <xdr:col>18</xdr:col>
      <xdr:colOff>314640</xdr:colOff>
      <xdr:row>99</xdr:row>
      <xdr:rowOff>146160</xdr:rowOff>
    </xdr:to>
    <xdr:sp>
      <xdr:nvSpPr>
        <xdr:cNvPr id="1519" name="Freeform 1952"/>
        <xdr:cNvSpPr/>
      </xdr:nvSpPr>
      <xdr:spPr>
        <a:xfrm>
          <a:off x="6096600" y="16725600"/>
          <a:ext cx="3589200" cy="771480"/>
        </a:xfrm>
        <a:custGeom>
          <a:avLst/>
          <a:gdLst>
            <a:gd name="textAreaLeft" fmla="*/ 0 w 3589200"/>
            <a:gd name="textAreaRight" fmla="*/ 3589560 w 3589200"/>
            <a:gd name="textAreaTop" fmla="*/ 0 h 771480"/>
            <a:gd name="textAreaBottom" fmla="*/ 771840 h 771480"/>
          </a:gdLst>
          <a:ahLst/>
          <a:rect l="textAreaLeft" t="textAreaTop" r="textAreaRight" b="textAreaBottom"/>
          <a:pathLst>
            <a:path w="410" h="81">
              <a:moveTo>
                <a:pt x="0" y="81"/>
              </a:moveTo>
              <a:lnTo>
                <a:pt x="45" y="81"/>
              </a:lnTo>
              <a:lnTo>
                <a:pt x="45" y="0"/>
              </a:lnTo>
              <a:lnTo>
                <a:pt x="410" y="0"/>
              </a:lnTo>
              <a:lnTo>
                <a:pt x="410" y="45"/>
              </a:lnTo>
            </a:path>
          </a:pathLst>
        </a:custGeom>
        <a:noFill/>
        <a:ln w="158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183600</xdr:colOff>
      <xdr:row>99</xdr:row>
      <xdr:rowOff>12960</xdr:rowOff>
    </xdr:from>
    <xdr:to>
      <xdr:col>16</xdr:col>
      <xdr:colOff>550080</xdr:colOff>
      <xdr:row>99</xdr:row>
      <xdr:rowOff>12960</xdr:rowOff>
    </xdr:to>
    <xdr:sp>
      <xdr:nvSpPr>
        <xdr:cNvPr id="1520" name="Line 1953"/>
        <xdr:cNvSpPr/>
      </xdr:nvSpPr>
      <xdr:spPr>
        <a:xfrm>
          <a:off x="7616160" y="17363880"/>
          <a:ext cx="1004040" cy="0"/>
        </a:xfrm>
        <a:prstGeom prst="line">
          <a:avLst/>
        </a:prstGeom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479520</xdr:colOff>
      <xdr:row>99</xdr:row>
      <xdr:rowOff>146520</xdr:rowOff>
    </xdr:from>
    <xdr:to>
      <xdr:col>17</xdr:col>
      <xdr:colOff>288720</xdr:colOff>
      <xdr:row>99</xdr:row>
      <xdr:rowOff>146520</xdr:rowOff>
    </xdr:to>
    <xdr:sp>
      <xdr:nvSpPr>
        <xdr:cNvPr id="1521" name="Line 1954"/>
        <xdr:cNvSpPr/>
      </xdr:nvSpPr>
      <xdr:spPr>
        <a:xfrm>
          <a:off x="8549640" y="17497440"/>
          <a:ext cx="47304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610200</xdr:colOff>
      <xdr:row>99</xdr:row>
      <xdr:rowOff>98640</xdr:rowOff>
    </xdr:from>
    <xdr:to>
      <xdr:col>17</xdr:col>
      <xdr:colOff>26280</xdr:colOff>
      <xdr:row>100</xdr:row>
      <xdr:rowOff>9360</xdr:rowOff>
    </xdr:to>
    <xdr:sp>
      <xdr:nvSpPr>
        <xdr:cNvPr id="1522" name="Oval 1955"/>
        <xdr:cNvSpPr/>
      </xdr:nvSpPr>
      <xdr:spPr>
        <a:xfrm>
          <a:off x="8680320" y="17449560"/>
          <a:ext cx="7992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253080</xdr:colOff>
      <xdr:row>99</xdr:row>
      <xdr:rowOff>89280</xdr:rowOff>
    </xdr:from>
    <xdr:to>
      <xdr:col>14</xdr:col>
      <xdr:colOff>357840</xdr:colOff>
      <xdr:row>100</xdr:row>
      <xdr:rowOff>28800</xdr:rowOff>
    </xdr:to>
    <xdr:sp>
      <xdr:nvSpPr>
        <xdr:cNvPr id="1523" name="Oval 1956"/>
        <xdr:cNvSpPr/>
      </xdr:nvSpPr>
      <xdr:spPr>
        <a:xfrm>
          <a:off x="7048080" y="17440200"/>
          <a:ext cx="104760" cy="11448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357840</xdr:colOff>
      <xdr:row>99</xdr:row>
      <xdr:rowOff>146520</xdr:rowOff>
    </xdr:from>
    <xdr:to>
      <xdr:col>14</xdr:col>
      <xdr:colOff>594000</xdr:colOff>
      <xdr:row>99</xdr:row>
      <xdr:rowOff>146520</xdr:rowOff>
    </xdr:to>
    <xdr:sp>
      <xdr:nvSpPr>
        <xdr:cNvPr id="1524" name="Line 1957"/>
        <xdr:cNvSpPr/>
      </xdr:nvSpPr>
      <xdr:spPr>
        <a:xfrm>
          <a:off x="7152840" y="17497440"/>
          <a:ext cx="236160" cy="0"/>
        </a:xfrm>
        <a:prstGeom prst="line">
          <a:avLst/>
        </a:prstGeom>
        <a:ln w="1584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60840</xdr:colOff>
      <xdr:row>99</xdr:row>
      <xdr:rowOff>146520</xdr:rowOff>
    </xdr:from>
    <xdr:to>
      <xdr:col>10</xdr:col>
      <xdr:colOff>306000</xdr:colOff>
      <xdr:row>99</xdr:row>
      <xdr:rowOff>146520</xdr:rowOff>
    </xdr:to>
    <xdr:sp>
      <xdr:nvSpPr>
        <xdr:cNvPr id="1525" name="Line 1958"/>
        <xdr:cNvSpPr/>
      </xdr:nvSpPr>
      <xdr:spPr>
        <a:xfrm>
          <a:off x="3554640" y="17497440"/>
          <a:ext cx="92664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8640</xdr:colOff>
      <xdr:row>97</xdr:row>
      <xdr:rowOff>154080</xdr:rowOff>
    </xdr:from>
    <xdr:to>
      <xdr:col>11</xdr:col>
      <xdr:colOff>385200</xdr:colOff>
      <xdr:row>97</xdr:row>
      <xdr:rowOff>154080</xdr:rowOff>
    </xdr:to>
    <xdr:sp>
      <xdr:nvSpPr>
        <xdr:cNvPr id="1526" name="Line 1959"/>
        <xdr:cNvSpPr/>
      </xdr:nvSpPr>
      <xdr:spPr>
        <a:xfrm>
          <a:off x="4865040" y="17154360"/>
          <a:ext cx="3765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34920</xdr:colOff>
      <xdr:row>97</xdr:row>
      <xdr:rowOff>154080</xdr:rowOff>
    </xdr:from>
    <xdr:to>
      <xdr:col>12</xdr:col>
      <xdr:colOff>288000</xdr:colOff>
      <xdr:row>97</xdr:row>
      <xdr:rowOff>154080</xdr:rowOff>
    </xdr:to>
    <xdr:sp>
      <xdr:nvSpPr>
        <xdr:cNvPr id="1527" name="Line 1960"/>
        <xdr:cNvSpPr/>
      </xdr:nvSpPr>
      <xdr:spPr>
        <a:xfrm>
          <a:off x="5572800" y="17154360"/>
          <a:ext cx="25308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270720</xdr:colOff>
      <xdr:row>97</xdr:row>
      <xdr:rowOff>97200</xdr:rowOff>
    </xdr:from>
    <xdr:to>
      <xdr:col>14</xdr:col>
      <xdr:colOff>349200</xdr:colOff>
      <xdr:row>98</xdr:row>
      <xdr:rowOff>7200</xdr:rowOff>
    </xdr:to>
    <xdr:sp>
      <xdr:nvSpPr>
        <xdr:cNvPr id="1528" name="Oval 1961"/>
        <xdr:cNvSpPr/>
      </xdr:nvSpPr>
      <xdr:spPr>
        <a:xfrm>
          <a:off x="7065720" y="17097480"/>
          <a:ext cx="7848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479520</xdr:colOff>
      <xdr:row>97</xdr:row>
      <xdr:rowOff>154080</xdr:rowOff>
    </xdr:from>
    <xdr:to>
      <xdr:col>17</xdr:col>
      <xdr:colOff>131400</xdr:colOff>
      <xdr:row>97</xdr:row>
      <xdr:rowOff>154080</xdr:rowOff>
    </xdr:to>
    <xdr:sp>
      <xdr:nvSpPr>
        <xdr:cNvPr id="1529" name="Line 1962"/>
        <xdr:cNvSpPr/>
      </xdr:nvSpPr>
      <xdr:spPr>
        <a:xfrm>
          <a:off x="8549640" y="17154360"/>
          <a:ext cx="3157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270360</xdr:colOff>
      <xdr:row>97</xdr:row>
      <xdr:rowOff>106560</xdr:rowOff>
    </xdr:from>
    <xdr:to>
      <xdr:col>18</xdr:col>
      <xdr:colOff>349200</xdr:colOff>
      <xdr:row>98</xdr:row>
      <xdr:rowOff>16560</xdr:rowOff>
    </xdr:to>
    <xdr:sp>
      <xdr:nvSpPr>
        <xdr:cNvPr id="1530" name="Oval 1963"/>
        <xdr:cNvSpPr/>
      </xdr:nvSpPr>
      <xdr:spPr>
        <a:xfrm>
          <a:off x="9641520" y="17106840"/>
          <a:ext cx="7884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0</xdr:colOff>
      <xdr:row>97</xdr:row>
      <xdr:rowOff>154080</xdr:rowOff>
    </xdr:from>
    <xdr:to>
      <xdr:col>11</xdr:col>
      <xdr:colOff>148680</xdr:colOff>
      <xdr:row>99</xdr:row>
      <xdr:rowOff>146160</xdr:rowOff>
    </xdr:to>
    <xdr:sp>
      <xdr:nvSpPr>
        <xdr:cNvPr id="1531" name="Freeform 1964"/>
        <xdr:cNvSpPr/>
      </xdr:nvSpPr>
      <xdr:spPr>
        <a:xfrm>
          <a:off x="4175280" y="17154360"/>
          <a:ext cx="829800" cy="342720"/>
        </a:xfrm>
        <a:custGeom>
          <a:avLst/>
          <a:gdLst>
            <a:gd name="textAreaLeft" fmla="*/ 0 w 829800"/>
            <a:gd name="textAreaRight" fmla="*/ 830160 w 829800"/>
            <a:gd name="textAreaTop" fmla="*/ 0 h 342720"/>
            <a:gd name="textAreaBottom" fmla="*/ 343080 h 342720"/>
          </a:gdLst>
          <a:ahLst/>
          <a:rect l="textAreaLeft" t="textAreaTop" r="textAreaRight" b="textAreaBottom"/>
          <a:pathLst>
            <a:path w="72" h="40">
              <a:moveTo>
                <a:pt x="0" y="40"/>
              </a:moveTo>
              <a:lnTo>
                <a:pt x="0" y="0"/>
              </a:lnTo>
              <a:lnTo>
                <a:pt x="72" y="0"/>
              </a:lnTo>
            </a:path>
          </a:pathLst>
        </a:custGeom>
        <a:noFill/>
        <a:ln w="158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636840</xdr:colOff>
      <xdr:row>99</xdr:row>
      <xdr:rowOff>98640</xdr:rowOff>
    </xdr:from>
    <xdr:to>
      <xdr:col>10</xdr:col>
      <xdr:colOff>35640</xdr:colOff>
      <xdr:row>100</xdr:row>
      <xdr:rowOff>9360</xdr:rowOff>
    </xdr:to>
    <xdr:sp>
      <xdr:nvSpPr>
        <xdr:cNvPr id="1532" name="Oval 1965"/>
        <xdr:cNvSpPr/>
      </xdr:nvSpPr>
      <xdr:spPr>
        <a:xfrm>
          <a:off x="4130640" y="17449560"/>
          <a:ext cx="8028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305640</xdr:colOff>
      <xdr:row>97</xdr:row>
      <xdr:rowOff>115920</xdr:rowOff>
    </xdr:from>
    <xdr:to>
      <xdr:col>14</xdr:col>
      <xdr:colOff>306000</xdr:colOff>
      <xdr:row>99</xdr:row>
      <xdr:rowOff>89280</xdr:rowOff>
    </xdr:to>
    <xdr:sp>
      <xdr:nvSpPr>
        <xdr:cNvPr id="1533" name="Line 1966"/>
        <xdr:cNvSpPr/>
      </xdr:nvSpPr>
      <xdr:spPr>
        <a:xfrm>
          <a:off x="7100640" y="17116200"/>
          <a:ext cx="360" cy="3240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17</xdr:col>
      <xdr:colOff>279360</xdr:colOff>
      <xdr:row>99</xdr:row>
      <xdr:rowOff>146520</xdr:rowOff>
    </xdr:from>
    <xdr:to>
      <xdr:col>18</xdr:col>
      <xdr:colOff>305640</xdr:colOff>
      <xdr:row>112</xdr:row>
      <xdr:rowOff>154440</xdr:rowOff>
    </xdr:to>
    <xdr:sp>
      <xdr:nvSpPr>
        <xdr:cNvPr id="1534" name="Freeform 1967"/>
        <xdr:cNvSpPr/>
      </xdr:nvSpPr>
      <xdr:spPr>
        <a:xfrm>
          <a:off x="9013320" y="17497440"/>
          <a:ext cx="663480" cy="2286000"/>
        </a:xfrm>
        <a:custGeom>
          <a:avLst/>
          <a:gdLst>
            <a:gd name="textAreaLeft" fmla="*/ 0 w 663480"/>
            <a:gd name="textAreaRight" fmla="*/ 663840 w 663480"/>
            <a:gd name="textAreaTop" fmla="*/ 0 h 2286000"/>
            <a:gd name="textAreaBottom" fmla="*/ 2286360 h 2286000"/>
          </a:gdLst>
          <a:ahLst/>
          <a:rect l="textAreaLeft" t="textAreaTop" r="textAreaRight" b="textAreaBottom"/>
          <a:pathLst>
            <a:path w="63" h="241">
              <a:moveTo>
                <a:pt x="0" y="0"/>
              </a:moveTo>
              <a:lnTo>
                <a:pt x="63" y="0"/>
              </a:lnTo>
              <a:lnTo>
                <a:pt x="63" y="241"/>
              </a:lnTo>
            </a:path>
          </a:pathLst>
        </a:custGeom>
        <a:noFill/>
        <a:ln w="158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139320</xdr:colOff>
      <xdr:row>112</xdr:row>
      <xdr:rowOff>154440</xdr:rowOff>
    </xdr:from>
    <xdr:to>
      <xdr:col>18</xdr:col>
      <xdr:colOff>453960</xdr:colOff>
      <xdr:row>113</xdr:row>
      <xdr:rowOff>101880</xdr:rowOff>
    </xdr:to>
    <xdr:grpSp>
      <xdr:nvGrpSpPr>
        <xdr:cNvPr id="1535" name="Group 1968"/>
        <xdr:cNvGrpSpPr/>
      </xdr:nvGrpSpPr>
      <xdr:grpSpPr>
        <a:xfrm>
          <a:off x="9510480" y="19783440"/>
          <a:ext cx="314640" cy="122760"/>
          <a:chOff x="9510480" y="19783440"/>
          <a:chExt cx="314640" cy="122760"/>
        </a:xfrm>
      </xdr:grpSpPr>
      <xdr:sp>
        <xdr:nvSpPr>
          <xdr:cNvPr id="1536" name="Line 1969"/>
          <xdr:cNvSpPr/>
        </xdr:nvSpPr>
        <xdr:spPr>
          <a:xfrm>
            <a:off x="9510480" y="19783800"/>
            <a:ext cx="314640" cy="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537" name="Line 1970"/>
          <xdr:cNvSpPr/>
        </xdr:nvSpPr>
        <xdr:spPr>
          <a:xfrm flipV="1">
            <a:off x="9525240" y="19783440"/>
            <a:ext cx="65880" cy="1227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538" name="Line 1971"/>
          <xdr:cNvSpPr/>
        </xdr:nvSpPr>
        <xdr:spPr>
          <a:xfrm flipV="1">
            <a:off x="9618840" y="19783440"/>
            <a:ext cx="66240" cy="1227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539" name="Line 1972"/>
          <xdr:cNvSpPr/>
        </xdr:nvSpPr>
        <xdr:spPr>
          <a:xfrm flipV="1">
            <a:off x="9717480" y="19783440"/>
            <a:ext cx="66240" cy="1227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oneCell">
    <xdr:from>
      <xdr:col>17</xdr:col>
      <xdr:colOff>8640</xdr:colOff>
      <xdr:row>97</xdr:row>
      <xdr:rowOff>154080</xdr:rowOff>
    </xdr:from>
    <xdr:to>
      <xdr:col>19</xdr:col>
      <xdr:colOff>720</xdr:colOff>
      <xdr:row>97</xdr:row>
      <xdr:rowOff>154080</xdr:rowOff>
    </xdr:to>
    <xdr:sp>
      <xdr:nvSpPr>
        <xdr:cNvPr id="1540" name="Line 1973"/>
        <xdr:cNvSpPr/>
      </xdr:nvSpPr>
      <xdr:spPr>
        <a:xfrm>
          <a:off x="8742600" y="17154360"/>
          <a:ext cx="12841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628200</xdr:colOff>
      <xdr:row>99</xdr:row>
      <xdr:rowOff>79920</xdr:rowOff>
    </xdr:from>
    <xdr:to>
      <xdr:col>9</xdr:col>
      <xdr:colOff>52560</xdr:colOff>
      <xdr:row>100</xdr:row>
      <xdr:rowOff>18720</xdr:rowOff>
    </xdr:to>
    <xdr:sp>
      <xdr:nvSpPr>
        <xdr:cNvPr id="1541" name="Oval 1974"/>
        <xdr:cNvSpPr/>
      </xdr:nvSpPr>
      <xdr:spPr>
        <a:xfrm>
          <a:off x="3440520" y="17430840"/>
          <a:ext cx="105840" cy="11376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627840</xdr:colOff>
      <xdr:row>99</xdr:row>
      <xdr:rowOff>79920</xdr:rowOff>
    </xdr:from>
    <xdr:to>
      <xdr:col>20</xdr:col>
      <xdr:colOff>43560</xdr:colOff>
      <xdr:row>100</xdr:row>
      <xdr:rowOff>18720</xdr:rowOff>
    </xdr:to>
    <xdr:sp>
      <xdr:nvSpPr>
        <xdr:cNvPr id="1542" name="Oval 1975"/>
        <xdr:cNvSpPr/>
      </xdr:nvSpPr>
      <xdr:spPr>
        <a:xfrm>
          <a:off x="10653840" y="17430840"/>
          <a:ext cx="105480" cy="11376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645120</xdr:colOff>
      <xdr:row>97</xdr:row>
      <xdr:rowOff>163440</xdr:rowOff>
    </xdr:from>
    <xdr:to>
      <xdr:col>19</xdr:col>
      <xdr:colOff>636840</xdr:colOff>
      <xdr:row>99</xdr:row>
      <xdr:rowOff>146160</xdr:rowOff>
    </xdr:to>
    <xdr:sp>
      <xdr:nvSpPr>
        <xdr:cNvPr id="1543" name="Freeform 1976"/>
        <xdr:cNvSpPr/>
      </xdr:nvSpPr>
      <xdr:spPr>
        <a:xfrm>
          <a:off x="10016280" y="17163720"/>
          <a:ext cx="646560" cy="333360"/>
        </a:xfrm>
        <a:custGeom>
          <a:avLst/>
          <a:gdLst>
            <a:gd name="textAreaLeft" fmla="*/ 0 w 646560"/>
            <a:gd name="textAreaRight" fmla="*/ 646920 w 646560"/>
            <a:gd name="textAreaTop" fmla="*/ 0 h 333360"/>
            <a:gd name="textAreaBottom" fmla="*/ 333720 h 333360"/>
          </a:gdLst>
          <a:ahLst/>
          <a:rect l="textAreaLeft" t="textAreaTop" r="textAreaRight" b="textAreaBottom"/>
          <a:pathLst>
            <a:path w="34" h="35">
              <a:moveTo>
                <a:pt x="0" y="0"/>
              </a:moveTo>
              <a:lnTo>
                <a:pt x="0" y="35"/>
              </a:lnTo>
              <a:lnTo>
                <a:pt x="34" y="35"/>
              </a:lnTo>
            </a:path>
          </a:pathLst>
        </a:custGeom>
        <a:noFill/>
        <a:ln w="158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270360</xdr:colOff>
      <xdr:row>97</xdr:row>
      <xdr:rowOff>154080</xdr:rowOff>
    </xdr:from>
    <xdr:to>
      <xdr:col>15</xdr:col>
      <xdr:colOff>70560</xdr:colOff>
      <xdr:row>97</xdr:row>
      <xdr:rowOff>154080</xdr:rowOff>
    </xdr:to>
    <xdr:sp>
      <xdr:nvSpPr>
        <xdr:cNvPr id="1544" name="Line 1977"/>
        <xdr:cNvSpPr/>
      </xdr:nvSpPr>
      <xdr:spPr>
        <a:xfrm>
          <a:off x="5808240" y="17154360"/>
          <a:ext cx="169488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628920</xdr:colOff>
      <xdr:row>103</xdr:row>
      <xdr:rowOff>26280</xdr:rowOff>
    </xdr:from>
    <xdr:to>
      <xdr:col>12</xdr:col>
      <xdr:colOff>592920</xdr:colOff>
      <xdr:row>104</xdr:row>
      <xdr:rowOff>61200</xdr:rowOff>
    </xdr:to>
    <xdr:grpSp>
      <xdr:nvGrpSpPr>
        <xdr:cNvPr id="1545" name="Group 1978"/>
        <xdr:cNvGrpSpPr/>
      </xdr:nvGrpSpPr>
      <xdr:grpSpPr>
        <a:xfrm>
          <a:off x="5362200" y="17520120"/>
          <a:ext cx="210240" cy="1326600"/>
          <a:chOff x="5362200" y="17520120"/>
          <a:chExt cx="210240" cy="1326600"/>
        </a:xfrm>
      </xdr:grpSpPr>
      <xdr:sp>
        <xdr:nvSpPr>
          <xdr:cNvPr id="1546" name="Line 1979"/>
          <xdr:cNvSpPr/>
        </xdr:nvSpPr>
        <xdr:spPr>
          <a:xfrm>
            <a:off x="5437800" y="17577000"/>
            <a:ext cx="684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547" name="Line 1980"/>
          <xdr:cNvSpPr/>
        </xdr:nvSpPr>
        <xdr:spPr>
          <a:xfrm flipH="1">
            <a:off x="5445000" y="17577000"/>
            <a:ext cx="828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548" name="Line 1981"/>
          <xdr:cNvSpPr/>
        </xdr:nvSpPr>
        <xdr:spPr>
          <a:xfrm>
            <a:off x="5454360" y="17577000"/>
            <a:ext cx="684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549" name="Line 1982"/>
          <xdr:cNvSpPr/>
        </xdr:nvSpPr>
        <xdr:spPr>
          <a:xfrm flipH="1">
            <a:off x="5459760" y="17577000"/>
            <a:ext cx="828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550" name="Line 1983"/>
          <xdr:cNvSpPr/>
        </xdr:nvSpPr>
        <xdr:spPr>
          <a:xfrm>
            <a:off x="5468400" y="17577000"/>
            <a:ext cx="684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551" name="Group 1984"/>
          <xdr:cNvGrpSpPr/>
        </xdr:nvGrpSpPr>
        <xdr:grpSpPr>
          <a:xfrm>
            <a:off x="5362200" y="17520120"/>
            <a:ext cx="210240" cy="1230840"/>
            <a:chOff x="5362200" y="17520120"/>
            <a:chExt cx="210240" cy="1230840"/>
          </a:xfrm>
        </xdr:grpSpPr>
        <xdr:sp>
          <xdr:nvSpPr>
            <xdr:cNvPr id="1552" name="Line 1985"/>
            <xdr:cNvSpPr/>
          </xdr:nvSpPr>
          <xdr:spPr>
            <a:xfrm>
              <a:off x="5370480" y="1815120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53" name="Line 1986"/>
            <xdr:cNvSpPr/>
          </xdr:nvSpPr>
          <xdr:spPr>
            <a:xfrm flipH="1">
              <a:off x="5433840" y="17520120"/>
              <a:ext cx="3600" cy="6242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54" name="Line 1987"/>
            <xdr:cNvSpPr/>
          </xdr:nvSpPr>
          <xdr:spPr>
            <a:xfrm flipH="1">
              <a:off x="5475240" y="18151200"/>
              <a:ext cx="3600" cy="5997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55" name="Line 1988"/>
            <xdr:cNvSpPr/>
          </xdr:nvSpPr>
          <xdr:spPr>
            <a:xfrm flipH="1">
              <a:off x="5415480" y="181512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56" name="Line 1989"/>
            <xdr:cNvSpPr/>
          </xdr:nvSpPr>
          <xdr:spPr>
            <a:xfrm flipH="1">
              <a:off x="5478840" y="181512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57" name="Oval 1990"/>
            <xdr:cNvSpPr/>
          </xdr:nvSpPr>
          <xdr:spPr>
            <a:xfrm>
              <a:off x="5362200" y="17802720"/>
              <a:ext cx="15840" cy="65628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58" name="Line 1991"/>
            <xdr:cNvSpPr/>
          </xdr:nvSpPr>
          <xdr:spPr>
            <a:xfrm>
              <a:off x="5492880" y="18151200"/>
              <a:ext cx="7956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105</xdr:row>
      <xdr:rowOff>18720</xdr:rowOff>
    </xdr:from>
    <xdr:to>
      <xdr:col>12</xdr:col>
      <xdr:colOff>592920</xdr:colOff>
      <xdr:row>106</xdr:row>
      <xdr:rowOff>53640</xdr:rowOff>
    </xdr:to>
    <xdr:grpSp>
      <xdr:nvGrpSpPr>
        <xdr:cNvPr id="1559" name="Group 1992"/>
        <xdr:cNvGrpSpPr/>
      </xdr:nvGrpSpPr>
      <xdr:grpSpPr>
        <a:xfrm>
          <a:off x="5362560" y="17862840"/>
          <a:ext cx="209880" cy="1326600"/>
          <a:chOff x="5362560" y="17862840"/>
          <a:chExt cx="209880" cy="1326600"/>
        </a:xfrm>
      </xdr:grpSpPr>
      <xdr:sp>
        <xdr:nvSpPr>
          <xdr:cNvPr id="1560" name="Line 1993"/>
          <xdr:cNvSpPr/>
        </xdr:nvSpPr>
        <xdr:spPr>
          <a:xfrm>
            <a:off x="5438160" y="17926560"/>
            <a:ext cx="684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561" name="Line 1994"/>
          <xdr:cNvSpPr/>
        </xdr:nvSpPr>
        <xdr:spPr>
          <a:xfrm flipH="1">
            <a:off x="5445360" y="17928720"/>
            <a:ext cx="7920" cy="1260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562" name="Line 1995"/>
          <xdr:cNvSpPr/>
        </xdr:nvSpPr>
        <xdr:spPr>
          <a:xfrm>
            <a:off x="5454720" y="17926560"/>
            <a:ext cx="648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563" name="Line 1996"/>
          <xdr:cNvSpPr/>
        </xdr:nvSpPr>
        <xdr:spPr>
          <a:xfrm flipH="1">
            <a:off x="5460120" y="17928720"/>
            <a:ext cx="8280" cy="1260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564" name="Line 1997"/>
          <xdr:cNvSpPr/>
        </xdr:nvSpPr>
        <xdr:spPr>
          <a:xfrm>
            <a:off x="5468760" y="17926560"/>
            <a:ext cx="648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565" name="Group 1998"/>
          <xdr:cNvGrpSpPr/>
        </xdr:nvGrpSpPr>
        <xdr:grpSpPr>
          <a:xfrm>
            <a:off x="5362560" y="17862840"/>
            <a:ext cx="209880" cy="1223640"/>
            <a:chOff x="5362560" y="17862840"/>
            <a:chExt cx="209880" cy="1223640"/>
          </a:xfrm>
        </xdr:grpSpPr>
        <xdr:sp>
          <xdr:nvSpPr>
            <xdr:cNvPr id="1566" name="Line 1999"/>
            <xdr:cNvSpPr/>
          </xdr:nvSpPr>
          <xdr:spPr>
            <a:xfrm>
              <a:off x="5370840" y="1849752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67" name="Line 2000"/>
            <xdr:cNvSpPr/>
          </xdr:nvSpPr>
          <xdr:spPr>
            <a:xfrm flipH="1">
              <a:off x="5434200" y="17862840"/>
              <a:ext cx="3600" cy="6210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68" name="Line 2001"/>
            <xdr:cNvSpPr/>
          </xdr:nvSpPr>
          <xdr:spPr>
            <a:xfrm flipH="1">
              <a:off x="5475240" y="18497520"/>
              <a:ext cx="3600" cy="5889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69" name="Line 2002"/>
            <xdr:cNvSpPr/>
          </xdr:nvSpPr>
          <xdr:spPr>
            <a:xfrm flipH="1">
              <a:off x="5415840" y="1849752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70" name="Line 2003"/>
            <xdr:cNvSpPr/>
          </xdr:nvSpPr>
          <xdr:spPr>
            <a:xfrm flipH="1">
              <a:off x="5479200" y="1849752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71" name="Oval 2004"/>
            <xdr:cNvSpPr/>
          </xdr:nvSpPr>
          <xdr:spPr>
            <a:xfrm>
              <a:off x="5362560" y="18148320"/>
              <a:ext cx="15480" cy="65268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72" name="Line 2005"/>
            <xdr:cNvSpPr/>
          </xdr:nvSpPr>
          <xdr:spPr>
            <a:xfrm>
              <a:off x="5493240" y="1849752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107</xdr:row>
      <xdr:rowOff>11160</xdr:rowOff>
    </xdr:from>
    <xdr:to>
      <xdr:col>12</xdr:col>
      <xdr:colOff>592920</xdr:colOff>
      <xdr:row>108</xdr:row>
      <xdr:rowOff>46080</xdr:rowOff>
    </xdr:to>
    <xdr:grpSp>
      <xdr:nvGrpSpPr>
        <xdr:cNvPr id="1573" name="Group 2006"/>
        <xdr:cNvGrpSpPr/>
      </xdr:nvGrpSpPr>
      <xdr:grpSpPr>
        <a:xfrm>
          <a:off x="5362200" y="18205920"/>
          <a:ext cx="210240" cy="1326600"/>
          <a:chOff x="5362200" y="18205920"/>
          <a:chExt cx="210240" cy="1326600"/>
        </a:xfrm>
      </xdr:grpSpPr>
      <xdr:sp>
        <xdr:nvSpPr>
          <xdr:cNvPr id="1574" name="Line 2007"/>
          <xdr:cNvSpPr/>
        </xdr:nvSpPr>
        <xdr:spPr>
          <a:xfrm>
            <a:off x="5437800" y="18262800"/>
            <a:ext cx="684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575" name="Line 2008"/>
          <xdr:cNvSpPr/>
        </xdr:nvSpPr>
        <xdr:spPr>
          <a:xfrm flipH="1">
            <a:off x="5445000" y="18262800"/>
            <a:ext cx="828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576" name="Line 2009"/>
          <xdr:cNvSpPr/>
        </xdr:nvSpPr>
        <xdr:spPr>
          <a:xfrm>
            <a:off x="5454360" y="18262800"/>
            <a:ext cx="684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577" name="Line 2010"/>
          <xdr:cNvSpPr/>
        </xdr:nvSpPr>
        <xdr:spPr>
          <a:xfrm flipH="1">
            <a:off x="5459760" y="18262800"/>
            <a:ext cx="828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578" name="Line 2011"/>
          <xdr:cNvSpPr/>
        </xdr:nvSpPr>
        <xdr:spPr>
          <a:xfrm>
            <a:off x="5468400" y="18262800"/>
            <a:ext cx="684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579" name="Group 2012"/>
          <xdr:cNvGrpSpPr/>
        </xdr:nvGrpSpPr>
        <xdr:grpSpPr>
          <a:xfrm>
            <a:off x="5362200" y="18205920"/>
            <a:ext cx="210240" cy="1230840"/>
            <a:chOff x="5362200" y="18205920"/>
            <a:chExt cx="210240" cy="1230840"/>
          </a:xfrm>
        </xdr:grpSpPr>
        <xdr:sp>
          <xdr:nvSpPr>
            <xdr:cNvPr id="1580" name="Line 2013"/>
            <xdr:cNvSpPr/>
          </xdr:nvSpPr>
          <xdr:spPr>
            <a:xfrm>
              <a:off x="5370480" y="1883700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81" name="Line 2014"/>
            <xdr:cNvSpPr/>
          </xdr:nvSpPr>
          <xdr:spPr>
            <a:xfrm flipH="1">
              <a:off x="5433840" y="18205920"/>
              <a:ext cx="3600" cy="6242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82" name="Line 2015"/>
            <xdr:cNvSpPr/>
          </xdr:nvSpPr>
          <xdr:spPr>
            <a:xfrm flipH="1">
              <a:off x="5475240" y="18837000"/>
              <a:ext cx="3600" cy="5997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83" name="Line 2016"/>
            <xdr:cNvSpPr/>
          </xdr:nvSpPr>
          <xdr:spPr>
            <a:xfrm flipH="1">
              <a:off x="5415480" y="188370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84" name="Line 2017"/>
            <xdr:cNvSpPr/>
          </xdr:nvSpPr>
          <xdr:spPr>
            <a:xfrm flipH="1">
              <a:off x="5478840" y="188370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85" name="Oval 2018"/>
            <xdr:cNvSpPr/>
          </xdr:nvSpPr>
          <xdr:spPr>
            <a:xfrm>
              <a:off x="5362200" y="18488520"/>
              <a:ext cx="15840" cy="65628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86" name="Line 2019"/>
            <xdr:cNvSpPr/>
          </xdr:nvSpPr>
          <xdr:spPr>
            <a:xfrm>
              <a:off x="5492880" y="18837000"/>
              <a:ext cx="7956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109</xdr:row>
      <xdr:rowOff>3600</xdr:rowOff>
    </xdr:from>
    <xdr:to>
      <xdr:col>12</xdr:col>
      <xdr:colOff>592920</xdr:colOff>
      <xdr:row>110</xdr:row>
      <xdr:rowOff>38160</xdr:rowOff>
    </xdr:to>
    <xdr:grpSp>
      <xdr:nvGrpSpPr>
        <xdr:cNvPr id="1587" name="Group 2020"/>
        <xdr:cNvGrpSpPr/>
      </xdr:nvGrpSpPr>
      <xdr:grpSpPr>
        <a:xfrm>
          <a:off x="5362560" y="18548640"/>
          <a:ext cx="209880" cy="1326600"/>
          <a:chOff x="5362560" y="18548640"/>
          <a:chExt cx="209880" cy="1326600"/>
        </a:xfrm>
      </xdr:grpSpPr>
      <xdr:sp>
        <xdr:nvSpPr>
          <xdr:cNvPr id="1588" name="Line 2021"/>
          <xdr:cNvSpPr/>
        </xdr:nvSpPr>
        <xdr:spPr>
          <a:xfrm>
            <a:off x="5438160" y="18612360"/>
            <a:ext cx="684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589" name="Line 2022"/>
          <xdr:cNvSpPr/>
        </xdr:nvSpPr>
        <xdr:spPr>
          <a:xfrm flipH="1">
            <a:off x="5445360" y="18614520"/>
            <a:ext cx="7920" cy="1260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590" name="Line 2023"/>
          <xdr:cNvSpPr/>
        </xdr:nvSpPr>
        <xdr:spPr>
          <a:xfrm>
            <a:off x="5454720" y="18612360"/>
            <a:ext cx="648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591" name="Line 2024"/>
          <xdr:cNvSpPr/>
        </xdr:nvSpPr>
        <xdr:spPr>
          <a:xfrm flipH="1">
            <a:off x="5460120" y="18614520"/>
            <a:ext cx="8280" cy="1260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592" name="Line 2025"/>
          <xdr:cNvSpPr/>
        </xdr:nvSpPr>
        <xdr:spPr>
          <a:xfrm>
            <a:off x="5468760" y="18612360"/>
            <a:ext cx="648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593" name="Group 2026"/>
          <xdr:cNvGrpSpPr/>
        </xdr:nvGrpSpPr>
        <xdr:grpSpPr>
          <a:xfrm>
            <a:off x="5362560" y="18548640"/>
            <a:ext cx="209880" cy="1223640"/>
            <a:chOff x="5362560" y="18548640"/>
            <a:chExt cx="209880" cy="1223640"/>
          </a:xfrm>
        </xdr:grpSpPr>
        <xdr:sp>
          <xdr:nvSpPr>
            <xdr:cNvPr id="1594" name="Line 2027"/>
            <xdr:cNvSpPr/>
          </xdr:nvSpPr>
          <xdr:spPr>
            <a:xfrm>
              <a:off x="5370840" y="1918332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95" name="Line 2028"/>
            <xdr:cNvSpPr/>
          </xdr:nvSpPr>
          <xdr:spPr>
            <a:xfrm flipH="1">
              <a:off x="5434200" y="18548640"/>
              <a:ext cx="3600" cy="6210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96" name="Line 2029"/>
            <xdr:cNvSpPr/>
          </xdr:nvSpPr>
          <xdr:spPr>
            <a:xfrm flipH="1">
              <a:off x="5475240" y="19183320"/>
              <a:ext cx="3600" cy="5889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97" name="Line 2030"/>
            <xdr:cNvSpPr/>
          </xdr:nvSpPr>
          <xdr:spPr>
            <a:xfrm flipH="1">
              <a:off x="5415840" y="1918332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98" name="Line 2031"/>
            <xdr:cNvSpPr/>
          </xdr:nvSpPr>
          <xdr:spPr>
            <a:xfrm flipH="1">
              <a:off x="5479200" y="1918332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599" name="Oval 2032"/>
            <xdr:cNvSpPr/>
          </xdr:nvSpPr>
          <xdr:spPr>
            <a:xfrm>
              <a:off x="5362560" y="18834120"/>
              <a:ext cx="15480" cy="65268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00" name="Line 2033"/>
            <xdr:cNvSpPr/>
          </xdr:nvSpPr>
          <xdr:spPr>
            <a:xfrm>
              <a:off x="5493240" y="1918332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110</xdr:row>
      <xdr:rowOff>171000</xdr:rowOff>
    </xdr:from>
    <xdr:to>
      <xdr:col>12</xdr:col>
      <xdr:colOff>592920</xdr:colOff>
      <xdr:row>112</xdr:row>
      <xdr:rowOff>30960</xdr:rowOff>
    </xdr:to>
    <xdr:grpSp>
      <xdr:nvGrpSpPr>
        <xdr:cNvPr id="1601" name="Group 2034"/>
        <xdr:cNvGrpSpPr/>
      </xdr:nvGrpSpPr>
      <xdr:grpSpPr>
        <a:xfrm>
          <a:off x="5362200" y="18891720"/>
          <a:ext cx="210240" cy="1326600"/>
          <a:chOff x="5362200" y="18891720"/>
          <a:chExt cx="210240" cy="1326600"/>
        </a:xfrm>
      </xdr:grpSpPr>
      <xdr:sp>
        <xdr:nvSpPr>
          <xdr:cNvPr id="1602" name="Line 2035"/>
          <xdr:cNvSpPr/>
        </xdr:nvSpPr>
        <xdr:spPr>
          <a:xfrm>
            <a:off x="5437800" y="18948600"/>
            <a:ext cx="684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03" name="Line 2036"/>
          <xdr:cNvSpPr/>
        </xdr:nvSpPr>
        <xdr:spPr>
          <a:xfrm flipH="1">
            <a:off x="5445000" y="18948600"/>
            <a:ext cx="828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04" name="Line 2037"/>
          <xdr:cNvSpPr/>
        </xdr:nvSpPr>
        <xdr:spPr>
          <a:xfrm>
            <a:off x="5454360" y="18948600"/>
            <a:ext cx="684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05" name="Line 2038"/>
          <xdr:cNvSpPr/>
        </xdr:nvSpPr>
        <xdr:spPr>
          <a:xfrm flipH="1">
            <a:off x="5459760" y="18948600"/>
            <a:ext cx="828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06" name="Line 2039"/>
          <xdr:cNvSpPr/>
        </xdr:nvSpPr>
        <xdr:spPr>
          <a:xfrm>
            <a:off x="5468400" y="18948600"/>
            <a:ext cx="684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607" name="Group 2040"/>
          <xdr:cNvGrpSpPr/>
        </xdr:nvGrpSpPr>
        <xdr:grpSpPr>
          <a:xfrm>
            <a:off x="5362200" y="18891720"/>
            <a:ext cx="210240" cy="1230840"/>
            <a:chOff x="5362200" y="18891720"/>
            <a:chExt cx="210240" cy="1230840"/>
          </a:xfrm>
        </xdr:grpSpPr>
        <xdr:sp>
          <xdr:nvSpPr>
            <xdr:cNvPr id="1608" name="Line 2041"/>
            <xdr:cNvSpPr/>
          </xdr:nvSpPr>
          <xdr:spPr>
            <a:xfrm>
              <a:off x="5370480" y="1952280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09" name="Line 2042"/>
            <xdr:cNvSpPr/>
          </xdr:nvSpPr>
          <xdr:spPr>
            <a:xfrm flipH="1">
              <a:off x="5433840" y="18891720"/>
              <a:ext cx="3600" cy="6242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10" name="Line 2043"/>
            <xdr:cNvSpPr/>
          </xdr:nvSpPr>
          <xdr:spPr>
            <a:xfrm flipH="1">
              <a:off x="5475240" y="19522800"/>
              <a:ext cx="3600" cy="5997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11" name="Line 2044"/>
            <xdr:cNvSpPr/>
          </xdr:nvSpPr>
          <xdr:spPr>
            <a:xfrm flipH="1">
              <a:off x="5415480" y="195228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12" name="Line 2045"/>
            <xdr:cNvSpPr/>
          </xdr:nvSpPr>
          <xdr:spPr>
            <a:xfrm flipH="1">
              <a:off x="5478840" y="195228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13" name="Oval 2046"/>
            <xdr:cNvSpPr/>
          </xdr:nvSpPr>
          <xdr:spPr>
            <a:xfrm>
              <a:off x="5362200" y="19174320"/>
              <a:ext cx="15840" cy="65628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14" name="Line 2047"/>
            <xdr:cNvSpPr/>
          </xdr:nvSpPr>
          <xdr:spPr>
            <a:xfrm>
              <a:off x="5492880" y="19522800"/>
              <a:ext cx="7956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112</xdr:row>
      <xdr:rowOff>163800</xdr:rowOff>
    </xdr:from>
    <xdr:to>
      <xdr:col>12</xdr:col>
      <xdr:colOff>592920</xdr:colOff>
      <xdr:row>114</xdr:row>
      <xdr:rowOff>23040</xdr:rowOff>
    </xdr:to>
    <xdr:grpSp>
      <xdr:nvGrpSpPr>
        <xdr:cNvPr id="1615" name="Group 2048"/>
        <xdr:cNvGrpSpPr/>
      </xdr:nvGrpSpPr>
      <xdr:grpSpPr>
        <a:xfrm>
          <a:off x="5362560" y="19234440"/>
          <a:ext cx="209880" cy="1326600"/>
          <a:chOff x="5362560" y="19234440"/>
          <a:chExt cx="209880" cy="1326600"/>
        </a:xfrm>
      </xdr:grpSpPr>
      <xdr:sp>
        <xdr:nvSpPr>
          <xdr:cNvPr id="1616" name="Line 2049"/>
          <xdr:cNvSpPr/>
        </xdr:nvSpPr>
        <xdr:spPr>
          <a:xfrm>
            <a:off x="5438160" y="19298160"/>
            <a:ext cx="684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17" name="Line 2050"/>
          <xdr:cNvSpPr/>
        </xdr:nvSpPr>
        <xdr:spPr>
          <a:xfrm flipH="1">
            <a:off x="5445360" y="19300320"/>
            <a:ext cx="7920" cy="1260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18" name="Line 2051"/>
          <xdr:cNvSpPr/>
        </xdr:nvSpPr>
        <xdr:spPr>
          <a:xfrm>
            <a:off x="5454720" y="19298160"/>
            <a:ext cx="648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19" name="Line 2052"/>
          <xdr:cNvSpPr/>
        </xdr:nvSpPr>
        <xdr:spPr>
          <a:xfrm flipH="1">
            <a:off x="5460120" y="19300320"/>
            <a:ext cx="8280" cy="1260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20" name="Line 2053"/>
          <xdr:cNvSpPr/>
        </xdr:nvSpPr>
        <xdr:spPr>
          <a:xfrm>
            <a:off x="5468760" y="19298160"/>
            <a:ext cx="648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621" name="Group 2054"/>
          <xdr:cNvGrpSpPr/>
        </xdr:nvGrpSpPr>
        <xdr:grpSpPr>
          <a:xfrm>
            <a:off x="5362560" y="19234440"/>
            <a:ext cx="209880" cy="1223640"/>
            <a:chOff x="5362560" y="19234440"/>
            <a:chExt cx="209880" cy="1223640"/>
          </a:xfrm>
        </xdr:grpSpPr>
        <xdr:sp>
          <xdr:nvSpPr>
            <xdr:cNvPr id="1622" name="Line 2055"/>
            <xdr:cNvSpPr/>
          </xdr:nvSpPr>
          <xdr:spPr>
            <a:xfrm>
              <a:off x="5370840" y="1986912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23" name="Line 2056"/>
            <xdr:cNvSpPr/>
          </xdr:nvSpPr>
          <xdr:spPr>
            <a:xfrm flipH="1">
              <a:off x="5434200" y="19234440"/>
              <a:ext cx="3600" cy="6210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24" name="Line 2057"/>
            <xdr:cNvSpPr/>
          </xdr:nvSpPr>
          <xdr:spPr>
            <a:xfrm flipH="1">
              <a:off x="5475240" y="19869120"/>
              <a:ext cx="3600" cy="5889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25" name="Line 2058"/>
            <xdr:cNvSpPr/>
          </xdr:nvSpPr>
          <xdr:spPr>
            <a:xfrm flipH="1">
              <a:off x="5415840" y="1986912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26" name="Line 2059"/>
            <xdr:cNvSpPr/>
          </xdr:nvSpPr>
          <xdr:spPr>
            <a:xfrm flipH="1">
              <a:off x="5479200" y="1986912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27" name="Oval 2060"/>
            <xdr:cNvSpPr/>
          </xdr:nvSpPr>
          <xdr:spPr>
            <a:xfrm>
              <a:off x="5362560" y="19519920"/>
              <a:ext cx="15480" cy="65268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28" name="Line 2061"/>
            <xdr:cNvSpPr/>
          </xdr:nvSpPr>
          <xdr:spPr>
            <a:xfrm>
              <a:off x="5493240" y="1986912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114</xdr:row>
      <xdr:rowOff>155880</xdr:rowOff>
    </xdr:from>
    <xdr:to>
      <xdr:col>12</xdr:col>
      <xdr:colOff>592920</xdr:colOff>
      <xdr:row>116</xdr:row>
      <xdr:rowOff>15480</xdr:rowOff>
    </xdr:to>
    <xdr:grpSp>
      <xdr:nvGrpSpPr>
        <xdr:cNvPr id="1629" name="Group 2062"/>
        <xdr:cNvGrpSpPr/>
      </xdr:nvGrpSpPr>
      <xdr:grpSpPr>
        <a:xfrm>
          <a:off x="5362200" y="19577520"/>
          <a:ext cx="210240" cy="1326600"/>
          <a:chOff x="5362200" y="19577520"/>
          <a:chExt cx="210240" cy="1326600"/>
        </a:xfrm>
      </xdr:grpSpPr>
      <xdr:sp>
        <xdr:nvSpPr>
          <xdr:cNvPr id="1630" name="Line 2063"/>
          <xdr:cNvSpPr/>
        </xdr:nvSpPr>
        <xdr:spPr>
          <a:xfrm>
            <a:off x="5437800" y="19634400"/>
            <a:ext cx="684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31" name="Line 2064"/>
          <xdr:cNvSpPr/>
        </xdr:nvSpPr>
        <xdr:spPr>
          <a:xfrm flipH="1">
            <a:off x="5445000" y="19634400"/>
            <a:ext cx="828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32" name="Line 2065"/>
          <xdr:cNvSpPr/>
        </xdr:nvSpPr>
        <xdr:spPr>
          <a:xfrm>
            <a:off x="5454360" y="19634400"/>
            <a:ext cx="684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33" name="Line 2066"/>
          <xdr:cNvSpPr/>
        </xdr:nvSpPr>
        <xdr:spPr>
          <a:xfrm flipH="1">
            <a:off x="5459760" y="19634400"/>
            <a:ext cx="828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34" name="Line 2067"/>
          <xdr:cNvSpPr/>
        </xdr:nvSpPr>
        <xdr:spPr>
          <a:xfrm>
            <a:off x="5468400" y="19634400"/>
            <a:ext cx="684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635" name="Group 2068"/>
          <xdr:cNvGrpSpPr/>
        </xdr:nvGrpSpPr>
        <xdr:grpSpPr>
          <a:xfrm>
            <a:off x="5362200" y="19577520"/>
            <a:ext cx="210240" cy="1230840"/>
            <a:chOff x="5362200" y="19577520"/>
            <a:chExt cx="210240" cy="1230840"/>
          </a:xfrm>
        </xdr:grpSpPr>
        <xdr:sp>
          <xdr:nvSpPr>
            <xdr:cNvPr id="1636" name="Line 2069"/>
            <xdr:cNvSpPr/>
          </xdr:nvSpPr>
          <xdr:spPr>
            <a:xfrm>
              <a:off x="5370480" y="2020860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37" name="Line 2070"/>
            <xdr:cNvSpPr/>
          </xdr:nvSpPr>
          <xdr:spPr>
            <a:xfrm flipH="1">
              <a:off x="5433840" y="19577520"/>
              <a:ext cx="3600" cy="6242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38" name="Line 2071"/>
            <xdr:cNvSpPr/>
          </xdr:nvSpPr>
          <xdr:spPr>
            <a:xfrm flipH="1">
              <a:off x="5475240" y="20208600"/>
              <a:ext cx="3600" cy="5997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39" name="Line 2072"/>
            <xdr:cNvSpPr/>
          </xdr:nvSpPr>
          <xdr:spPr>
            <a:xfrm flipH="1">
              <a:off x="5415480" y="202086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40" name="Line 2073"/>
            <xdr:cNvSpPr/>
          </xdr:nvSpPr>
          <xdr:spPr>
            <a:xfrm flipH="1">
              <a:off x="5478840" y="202086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41" name="Oval 2074"/>
            <xdr:cNvSpPr/>
          </xdr:nvSpPr>
          <xdr:spPr>
            <a:xfrm>
              <a:off x="5362200" y="19860120"/>
              <a:ext cx="15840" cy="65628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42" name="Line 2075"/>
            <xdr:cNvSpPr/>
          </xdr:nvSpPr>
          <xdr:spPr>
            <a:xfrm>
              <a:off x="5492880" y="20208600"/>
              <a:ext cx="7956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116</xdr:row>
      <xdr:rowOff>148320</xdr:rowOff>
    </xdr:from>
    <xdr:to>
      <xdr:col>12</xdr:col>
      <xdr:colOff>592920</xdr:colOff>
      <xdr:row>118</xdr:row>
      <xdr:rowOff>7920</xdr:rowOff>
    </xdr:to>
    <xdr:grpSp>
      <xdr:nvGrpSpPr>
        <xdr:cNvPr id="1643" name="Group 2076"/>
        <xdr:cNvGrpSpPr/>
      </xdr:nvGrpSpPr>
      <xdr:grpSpPr>
        <a:xfrm>
          <a:off x="5362560" y="19920240"/>
          <a:ext cx="209880" cy="1326600"/>
          <a:chOff x="5362560" y="19920240"/>
          <a:chExt cx="209880" cy="1326600"/>
        </a:xfrm>
      </xdr:grpSpPr>
      <xdr:sp>
        <xdr:nvSpPr>
          <xdr:cNvPr id="1644" name="Line 2077"/>
          <xdr:cNvSpPr/>
        </xdr:nvSpPr>
        <xdr:spPr>
          <a:xfrm>
            <a:off x="5438160" y="19983960"/>
            <a:ext cx="684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45" name="Line 2078"/>
          <xdr:cNvSpPr/>
        </xdr:nvSpPr>
        <xdr:spPr>
          <a:xfrm flipH="1">
            <a:off x="5445360" y="19986120"/>
            <a:ext cx="7920" cy="1260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46" name="Line 2079"/>
          <xdr:cNvSpPr/>
        </xdr:nvSpPr>
        <xdr:spPr>
          <a:xfrm>
            <a:off x="5454720" y="19983960"/>
            <a:ext cx="648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47" name="Line 2080"/>
          <xdr:cNvSpPr/>
        </xdr:nvSpPr>
        <xdr:spPr>
          <a:xfrm flipH="1">
            <a:off x="5460120" y="19986120"/>
            <a:ext cx="8280" cy="1260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48" name="Line 2081"/>
          <xdr:cNvSpPr/>
        </xdr:nvSpPr>
        <xdr:spPr>
          <a:xfrm>
            <a:off x="5468760" y="19983960"/>
            <a:ext cx="648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649" name="Group 2082"/>
          <xdr:cNvGrpSpPr/>
        </xdr:nvGrpSpPr>
        <xdr:grpSpPr>
          <a:xfrm>
            <a:off x="5362560" y="19920240"/>
            <a:ext cx="209880" cy="1223640"/>
            <a:chOff x="5362560" y="19920240"/>
            <a:chExt cx="209880" cy="1223640"/>
          </a:xfrm>
        </xdr:grpSpPr>
        <xdr:sp>
          <xdr:nvSpPr>
            <xdr:cNvPr id="1650" name="Line 2083"/>
            <xdr:cNvSpPr/>
          </xdr:nvSpPr>
          <xdr:spPr>
            <a:xfrm>
              <a:off x="5370840" y="2055492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51" name="Line 2084"/>
            <xdr:cNvSpPr/>
          </xdr:nvSpPr>
          <xdr:spPr>
            <a:xfrm flipH="1">
              <a:off x="5434200" y="19920240"/>
              <a:ext cx="3600" cy="6210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52" name="Line 2085"/>
            <xdr:cNvSpPr/>
          </xdr:nvSpPr>
          <xdr:spPr>
            <a:xfrm flipH="1">
              <a:off x="5475240" y="20554920"/>
              <a:ext cx="3600" cy="5889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53" name="Line 2086"/>
            <xdr:cNvSpPr/>
          </xdr:nvSpPr>
          <xdr:spPr>
            <a:xfrm flipH="1">
              <a:off x="5415840" y="2055492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54" name="Line 2087"/>
            <xdr:cNvSpPr/>
          </xdr:nvSpPr>
          <xdr:spPr>
            <a:xfrm flipH="1">
              <a:off x="5479200" y="2055492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55" name="Oval 2088"/>
            <xdr:cNvSpPr/>
          </xdr:nvSpPr>
          <xdr:spPr>
            <a:xfrm>
              <a:off x="5362560" y="20205720"/>
              <a:ext cx="15480" cy="65268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56" name="Line 2089"/>
            <xdr:cNvSpPr/>
          </xdr:nvSpPr>
          <xdr:spPr>
            <a:xfrm>
              <a:off x="5493240" y="2055492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118</xdr:row>
      <xdr:rowOff>140760</xdr:rowOff>
    </xdr:from>
    <xdr:to>
      <xdr:col>12</xdr:col>
      <xdr:colOff>592920</xdr:colOff>
      <xdr:row>120</xdr:row>
      <xdr:rowOff>360</xdr:rowOff>
    </xdr:to>
    <xdr:grpSp>
      <xdr:nvGrpSpPr>
        <xdr:cNvPr id="1657" name="Group 2090"/>
        <xdr:cNvGrpSpPr/>
      </xdr:nvGrpSpPr>
      <xdr:grpSpPr>
        <a:xfrm>
          <a:off x="5362200" y="20263320"/>
          <a:ext cx="210240" cy="1326600"/>
          <a:chOff x="5362200" y="20263320"/>
          <a:chExt cx="210240" cy="1326600"/>
        </a:xfrm>
      </xdr:grpSpPr>
      <xdr:sp>
        <xdr:nvSpPr>
          <xdr:cNvPr id="1658" name="Line 2091"/>
          <xdr:cNvSpPr/>
        </xdr:nvSpPr>
        <xdr:spPr>
          <a:xfrm>
            <a:off x="5437800" y="20320200"/>
            <a:ext cx="684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59" name="Line 2092"/>
          <xdr:cNvSpPr/>
        </xdr:nvSpPr>
        <xdr:spPr>
          <a:xfrm flipH="1">
            <a:off x="5445000" y="20320200"/>
            <a:ext cx="828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60" name="Line 2093"/>
          <xdr:cNvSpPr/>
        </xdr:nvSpPr>
        <xdr:spPr>
          <a:xfrm>
            <a:off x="5454360" y="20320200"/>
            <a:ext cx="684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61" name="Line 2094"/>
          <xdr:cNvSpPr/>
        </xdr:nvSpPr>
        <xdr:spPr>
          <a:xfrm flipH="1">
            <a:off x="5459760" y="20320200"/>
            <a:ext cx="828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62" name="Line 2095"/>
          <xdr:cNvSpPr/>
        </xdr:nvSpPr>
        <xdr:spPr>
          <a:xfrm>
            <a:off x="5468400" y="20320200"/>
            <a:ext cx="684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663" name="Group 2096"/>
          <xdr:cNvGrpSpPr/>
        </xdr:nvGrpSpPr>
        <xdr:grpSpPr>
          <a:xfrm>
            <a:off x="5362200" y="20263320"/>
            <a:ext cx="210240" cy="1230840"/>
            <a:chOff x="5362200" y="20263320"/>
            <a:chExt cx="210240" cy="1230840"/>
          </a:xfrm>
        </xdr:grpSpPr>
        <xdr:sp>
          <xdr:nvSpPr>
            <xdr:cNvPr id="1664" name="Line 2097"/>
            <xdr:cNvSpPr/>
          </xdr:nvSpPr>
          <xdr:spPr>
            <a:xfrm>
              <a:off x="5370480" y="2089440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65" name="Line 2098"/>
            <xdr:cNvSpPr/>
          </xdr:nvSpPr>
          <xdr:spPr>
            <a:xfrm flipH="1">
              <a:off x="5433840" y="20263320"/>
              <a:ext cx="3600" cy="6242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66" name="Line 2099"/>
            <xdr:cNvSpPr/>
          </xdr:nvSpPr>
          <xdr:spPr>
            <a:xfrm flipH="1">
              <a:off x="5475240" y="20894400"/>
              <a:ext cx="3600" cy="5997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67" name="Line 2100"/>
            <xdr:cNvSpPr/>
          </xdr:nvSpPr>
          <xdr:spPr>
            <a:xfrm flipH="1">
              <a:off x="5415480" y="208944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68" name="Line 2101"/>
            <xdr:cNvSpPr/>
          </xdr:nvSpPr>
          <xdr:spPr>
            <a:xfrm flipH="1">
              <a:off x="5478840" y="208944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69" name="Oval 2102"/>
            <xdr:cNvSpPr/>
          </xdr:nvSpPr>
          <xdr:spPr>
            <a:xfrm>
              <a:off x="5362200" y="20545920"/>
              <a:ext cx="15840" cy="65628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70" name="Line 2103"/>
            <xdr:cNvSpPr/>
          </xdr:nvSpPr>
          <xdr:spPr>
            <a:xfrm>
              <a:off x="5492880" y="20894400"/>
              <a:ext cx="7956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120</xdr:row>
      <xdr:rowOff>133200</xdr:rowOff>
    </xdr:from>
    <xdr:to>
      <xdr:col>12</xdr:col>
      <xdr:colOff>592920</xdr:colOff>
      <xdr:row>121</xdr:row>
      <xdr:rowOff>167760</xdr:rowOff>
    </xdr:to>
    <xdr:grpSp>
      <xdr:nvGrpSpPr>
        <xdr:cNvPr id="1671" name="Group 2104"/>
        <xdr:cNvGrpSpPr/>
      </xdr:nvGrpSpPr>
      <xdr:grpSpPr>
        <a:xfrm>
          <a:off x="5362560" y="20606040"/>
          <a:ext cx="209880" cy="1326600"/>
          <a:chOff x="5362560" y="20606040"/>
          <a:chExt cx="209880" cy="1326600"/>
        </a:xfrm>
      </xdr:grpSpPr>
      <xdr:sp>
        <xdr:nvSpPr>
          <xdr:cNvPr id="1672" name="Line 2105"/>
          <xdr:cNvSpPr/>
        </xdr:nvSpPr>
        <xdr:spPr>
          <a:xfrm>
            <a:off x="5438160" y="20669760"/>
            <a:ext cx="684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73" name="Line 2106"/>
          <xdr:cNvSpPr/>
        </xdr:nvSpPr>
        <xdr:spPr>
          <a:xfrm flipH="1">
            <a:off x="5445360" y="20671920"/>
            <a:ext cx="7920" cy="1260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74" name="Line 2107"/>
          <xdr:cNvSpPr/>
        </xdr:nvSpPr>
        <xdr:spPr>
          <a:xfrm>
            <a:off x="5454720" y="20669760"/>
            <a:ext cx="648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75" name="Line 2108"/>
          <xdr:cNvSpPr/>
        </xdr:nvSpPr>
        <xdr:spPr>
          <a:xfrm flipH="1">
            <a:off x="5460120" y="20671920"/>
            <a:ext cx="8280" cy="1260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76" name="Line 2109"/>
          <xdr:cNvSpPr/>
        </xdr:nvSpPr>
        <xdr:spPr>
          <a:xfrm>
            <a:off x="5468760" y="20669760"/>
            <a:ext cx="648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677" name="Group 2110"/>
          <xdr:cNvGrpSpPr/>
        </xdr:nvGrpSpPr>
        <xdr:grpSpPr>
          <a:xfrm>
            <a:off x="5362560" y="20606040"/>
            <a:ext cx="209880" cy="1223640"/>
            <a:chOff x="5362560" y="20606040"/>
            <a:chExt cx="209880" cy="1223640"/>
          </a:xfrm>
        </xdr:grpSpPr>
        <xdr:sp>
          <xdr:nvSpPr>
            <xdr:cNvPr id="1678" name="Line 2111"/>
            <xdr:cNvSpPr/>
          </xdr:nvSpPr>
          <xdr:spPr>
            <a:xfrm>
              <a:off x="5370840" y="2124072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79" name="Line 2112"/>
            <xdr:cNvSpPr/>
          </xdr:nvSpPr>
          <xdr:spPr>
            <a:xfrm flipH="1">
              <a:off x="5434200" y="20606040"/>
              <a:ext cx="3600" cy="6210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80" name="Line 2113"/>
            <xdr:cNvSpPr/>
          </xdr:nvSpPr>
          <xdr:spPr>
            <a:xfrm flipH="1">
              <a:off x="5475240" y="21240720"/>
              <a:ext cx="3600" cy="5889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81" name="Line 2114"/>
            <xdr:cNvSpPr/>
          </xdr:nvSpPr>
          <xdr:spPr>
            <a:xfrm flipH="1">
              <a:off x="5415840" y="2124072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82" name="Line 2115"/>
            <xdr:cNvSpPr/>
          </xdr:nvSpPr>
          <xdr:spPr>
            <a:xfrm flipH="1">
              <a:off x="5479200" y="2124072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83" name="Oval 2116"/>
            <xdr:cNvSpPr/>
          </xdr:nvSpPr>
          <xdr:spPr>
            <a:xfrm>
              <a:off x="5362560" y="20891520"/>
              <a:ext cx="15480" cy="65268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84" name="Line 2117"/>
            <xdr:cNvSpPr/>
          </xdr:nvSpPr>
          <xdr:spPr>
            <a:xfrm>
              <a:off x="5493240" y="2124072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122</xdr:row>
      <xdr:rowOff>125280</xdr:rowOff>
    </xdr:from>
    <xdr:to>
      <xdr:col>12</xdr:col>
      <xdr:colOff>592920</xdr:colOff>
      <xdr:row>123</xdr:row>
      <xdr:rowOff>160200</xdr:rowOff>
    </xdr:to>
    <xdr:grpSp>
      <xdr:nvGrpSpPr>
        <xdr:cNvPr id="1685" name="Group 2118"/>
        <xdr:cNvGrpSpPr/>
      </xdr:nvGrpSpPr>
      <xdr:grpSpPr>
        <a:xfrm>
          <a:off x="5362200" y="20949120"/>
          <a:ext cx="210240" cy="1326600"/>
          <a:chOff x="5362200" y="20949120"/>
          <a:chExt cx="210240" cy="1326600"/>
        </a:xfrm>
      </xdr:grpSpPr>
      <xdr:sp>
        <xdr:nvSpPr>
          <xdr:cNvPr id="1686" name="Line 2119"/>
          <xdr:cNvSpPr/>
        </xdr:nvSpPr>
        <xdr:spPr>
          <a:xfrm>
            <a:off x="5437800" y="21006000"/>
            <a:ext cx="684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87" name="Line 2120"/>
          <xdr:cNvSpPr/>
        </xdr:nvSpPr>
        <xdr:spPr>
          <a:xfrm flipH="1">
            <a:off x="5445000" y="21006000"/>
            <a:ext cx="828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88" name="Line 2121"/>
          <xdr:cNvSpPr/>
        </xdr:nvSpPr>
        <xdr:spPr>
          <a:xfrm>
            <a:off x="5454360" y="21006000"/>
            <a:ext cx="684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89" name="Line 2122"/>
          <xdr:cNvSpPr/>
        </xdr:nvSpPr>
        <xdr:spPr>
          <a:xfrm flipH="1">
            <a:off x="5459760" y="21006000"/>
            <a:ext cx="828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690" name="Line 2123"/>
          <xdr:cNvSpPr/>
        </xdr:nvSpPr>
        <xdr:spPr>
          <a:xfrm>
            <a:off x="5468400" y="21006000"/>
            <a:ext cx="684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691" name="Group 2124"/>
          <xdr:cNvGrpSpPr/>
        </xdr:nvGrpSpPr>
        <xdr:grpSpPr>
          <a:xfrm>
            <a:off x="5362200" y="20949120"/>
            <a:ext cx="210240" cy="1230840"/>
            <a:chOff x="5362200" y="20949120"/>
            <a:chExt cx="210240" cy="1230840"/>
          </a:xfrm>
        </xdr:grpSpPr>
        <xdr:sp>
          <xdr:nvSpPr>
            <xdr:cNvPr id="1692" name="Line 2125"/>
            <xdr:cNvSpPr/>
          </xdr:nvSpPr>
          <xdr:spPr>
            <a:xfrm>
              <a:off x="5370480" y="2158020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93" name="Line 2126"/>
            <xdr:cNvSpPr/>
          </xdr:nvSpPr>
          <xdr:spPr>
            <a:xfrm flipH="1">
              <a:off x="5433840" y="20949120"/>
              <a:ext cx="3600" cy="6242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94" name="Line 2127"/>
            <xdr:cNvSpPr/>
          </xdr:nvSpPr>
          <xdr:spPr>
            <a:xfrm flipH="1">
              <a:off x="5475240" y="21580200"/>
              <a:ext cx="3600" cy="5997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95" name="Line 2128"/>
            <xdr:cNvSpPr/>
          </xdr:nvSpPr>
          <xdr:spPr>
            <a:xfrm flipH="1">
              <a:off x="5415480" y="215802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96" name="Line 2129"/>
            <xdr:cNvSpPr/>
          </xdr:nvSpPr>
          <xdr:spPr>
            <a:xfrm flipH="1">
              <a:off x="5478840" y="215802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97" name="Oval 2130"/>
            <xdr:cNvSpPr/>
          </xdr:nvSpPr>
          <xdr:spPr>
            <a:xfrm>
              <a:off x="5362200" y="21231720"/>
              <a:ext cx="15840" cy="65628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698" name="Line 2131"/>
            <xdr:cNvSpPr/>
          </xdr:nvSpPr>
          <xdr:spPr>
            <a:xfrm>
              <a:off x="5492880" y="21580200"/>
              <a:ext cx="7956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124</xdr:row>
      <xdr:rowOff>118080</xdr:rowOff>
    </xdr:from>
    <xdr:to>
      <xdr:col>12</xdr:col>
      <xdr:colOff>592920</xdr:colOff>
      <xdr:row>125</xdr:row>
      <xdr:rowOff>152640</xdr:rowOff>
    </xdr:to>
    <xdr:grpSp>
      <xdr:nvGrpSpPr>
        <xdr:cNvPr id="1699" name="Group 2132"/>
        <xdr:cNvGrpSpPr/>
      </xdr:nvGrpSpPr>
      <xdr:grpSpPr>
        <a:xfrm>
          <a:off x="5362560" y="21291840"/>
          <a:ext cx="209880" cy="1326600"/>
          <a:chOff x="5362560" y="21291840"/>
          <a:chExt cx="209880" cy="1326600"/>
        </a:xfrm>
      </xdr:grpSpPr>
      <xdr:sp>
        <xdr:nvSpPr>
          <xdr:cNvPr id="1700" name="Line 2133"/>
          <xdr:cNvSpPr/>
        </xdr:nvSpPr>
        <xdr:spPr>
          <a:xfrm>
            <a:off x="5438160" y="21355560"/>
            <a:ext cx="684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01" name="Line 2134"/>
          <xdr:cNvSpPr/>
        </xdr:nvSpPr>
        <xdr:spPr>
          <a:xfrm flipH="1">
            <a:off x="5445360" y="21357720"/>
            <a:ext cx="7920" cy="1260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02" name="Line 2135"/>
          <xdr:cNvSpPr/>
        </xdr:nvSpPr>
        <xdr:spPr>
          <a:xfrm>
            <a:off x="5454720" y="21355560"/>
            <a:ext cx="648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03" name="Line 2136"/>
          <xdr:cNvSpPr/>
        </xdr:nvSpPr>
        <xdr:spPr>
          <a:xfrm flipH="1">
            <a:off x="5460120" y="21357720"/>
            <a:ext cx="8280" cy="1260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04" name="Line 2137"/>
          <xdr:cNvSpPr/>
        </xdr:nvSpPr>
        <xdr:spPr>
          <a:xfrm>
            <a:off x="5468760" y="21355560"/>
            <a:ext cx="648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705" name="Group 2138"/>
          <xdr:cNvGrpSpPr/>
        </xdr:nvGrpSpPr>
        <xdr:grpSpPr>
          <a:xfrm>
            <a:off x="5362560" y="21291840"/>
            <a:ext cx="209880" cy="1223640"/>
            <a:chOff x="5362560" y="21291840"/>
            <a:chExt cx="209880" cy="1223640"/>
          </a:xfrm>
        </xdr:grpSpPr>
        <xdr:sp>
          <xdr:nvSpPr>
            <xdr:cNvPr id="1706" name="Line 2139"/>
            <xdr:cNvSpPr/>
          </xdr:nvSpPr>
          <xdr:spPr>
            <a:xfrm>
              <a:off x="5370840" y="2192652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07" name="Line 2140"/>
            <xdr:cNvSpPr/>
          </xdr:nvSpPr>
          <xdr:spPr>
            <a:xfrm flipH="1">
              <a:off x="5434200" y="21291840"/>
              <a:ext cx="3600" cy="6210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08" name="Line 2141"/>
            <xdr:cNvSpPr/>
          </xdr:nvSpPr>
          <xdr:spPr>
            <a:xfrm flipH="1">
              <a:off x="5475240" y="21926520"/>
              <a:ext cx="3600" cy="5889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09" name="Line 2142"/>
            <xdr:cNvSpPr/>
          </xdr:nvSpPr>
          <xdr:spPr>
            <a:xfrm flipH="1">
              <a:off x="5415840" y="2192652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10" name="Line 2143"/>
            <xdr:cNvSpPr/>
          </xdr:nvSpPr>
          <xdr:spPr>
            <a:xfrm flipH="1">
              <a:off x="5479200" y="2192652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11" name="Oval 2144"/>
            <xdr:cNvSpPr/>
          </xdr:nvSpPr>
          <xdr:spPr>
            <a:xfrm>
              <a:off x="5362560" y="21577320"/>
              <a:ext cx="15480" cy="65268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12" name="Line 2145"/>
            <xdr:cNvSpPr/>
          </xdr:nvSpPr>
          <xdr:spPr>
            <a:xfrm>
              <a:off x="5493240" y="2192652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126</xdr:row>
      <xdr:rowOff>110160</xdr:rowOff>
    </xdr:from>
    <xdr:to>
      <xdr:col>12</xdr:col>
      <xdr:colOff>592920</xdr:colOff>
      <xdr:row>127</xdr:row>
      <xdr:rowOff>145080</xdr:rowOff>
    </xdr:to>
    <xdr:grpSp>
      <xdr:nvGrpSpPr>
        <xdr:cNvPr id="1713" name="Group 2146"/>
        <xdr:cNvGrpSpPr/>
      </xdr:nvGrpSpPr>
      <xdr:grpSpPr>
        <a:xfrm>
          <a:off x="5362200" y="21634920"/>
          <a:ext cx="210240" cy="1326600"/>
          <a:chOff x="5362200" y="21634920"/>
          <a:chExt cx="210240" cy="1326600"/>
        </a:xfrm>
      </xdr:grpSpPr>
      <xdr:sp>
        <xdr:nvSpPr>
          <xdr:cNvPr id="1714" name="Line 2147"/>
          <xdr:cNvSpPr/>
        </xdr:nvSpPr>
        <xdr:spPr>
          <a:xfrm>
            <a:off x="5437800" y="21691800"/>
            <a:ext cx="684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15" name="Line 2148"/>
          <xdr:cNvSpPr/>
        </xdr:nvSpPr>
        <xdr:spPr>
          <a:xfrm flipH="1">
            <a:off x="5445000" y="21691800"/>
            <a:ext cx="828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16" name="Line 2149"/>
          <xdr:cNvSpPr/>
        </xdr:nvSpPr>
        <xdr:spPr>
          <a:xfrm>
            <a:off x="5454360" y="21691800"/>
            <a:ext cx="684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17" name="Line 2150"/>
          <xdr:cNvSpPr/>
        </xdr:nvSpPr>
        <xdr:spPr>
          <a:xfrm flipH="1">
            <a:off x="5459760" y="21691800"/>
            <a:ext cx="828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18" name="Line 2151"/>
          <xdr:cNvSpPr/>
        </xdr:nvSpPr>
        <xdr:spPr>
          <a:xfrm>
            <a:off x="5468400" y="21691800"/>
            <a:ext cx="6840" cy="1269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719" name="Group 2152"/>
          <xdr:cNvGrpSpPr/>
        </xdr:nvGrpSpPr>
        <xdr:grpSpPr>
          <a:xfrm>
            <a:off x="5362200" y="21634920"/>
            <a:ext cx="210240" cy="1230840"/>
            <a:chOff x="5362200" y="21634920"/>
            <a:chExt cx="210240" cy="1230840"/>
          </a:xfrm>
        </xdr:grpSpPr>
        <xdr:sp>
          <xdr:nvSpPr>
            <xdr:cNvPr id="1720" name="Line 2153"/>
            <xdr:cNvSpPr/>
          </xdr:nvSpPr>
          <xdr:spPr>
            <a:xfrm>
              <a:off x="5370480" y="2226600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21" name="Line 2154"/>
            <xdr:cNvSpPr/>
          </xdr:nvSpPr>
          <xdr:spPr>
            <a:xfrm flipH="1">
              <a:off x="5433840" y="21634920"/>
              <a:ext cx="3600" cy="6242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22" name="Line 2155"/>
            <xdr:cNvSpPr/>
          </xdr:nvSpPr>
          <xdr:spPr>
            <a:xfrm flipH="1">
              <a:off x="5475240" y="22266000"/>
              <a:ext cx="3600" cy="5997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23" name="Line 2156"/>
            <xdr:cNvSpPr/>
          </xdr:nvSpPr>
          <xdr:spPr>
            <a:xfrm flipH="1">
              <a:off x="5415480" y="222660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24" name="Line 2157"/>
            <xdr:cNvSpPr/>
          </xdr:nvSpPr>
          <xdr:spPr>
            <a:xfrm flipH="1">
              <a:off x="5478840" y="222660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25" name="Oval 2158"/>
            <xdr:cNvSpPr/>
          </xdr:nvSpPr>
          <xdr:spPr>
            <a:xfrm>
              <a:off x="5362200" y="21917520"/>
              <a:ext cx="15840" cy="65628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26" name="Line 2159"/>
            <xdr:cNvSpPr/>
          </xdr:nvSpPr>
          <xdr:spPr>
            <a:xfrm>
              <a:off x="5492880" y="22266000"/>
              <a:ext cx="7956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628920</xdr:colOff>
      <xdr:row>128</xdr:row>
      <xdr:rowOff>102600</xdr:rowOff>
    </xdr:from>
    <xdr:to>
      <xdr:col>12</xdr:col>
      <xdr:colOff>592920</xdr:colOff>
      <xdr:row>129</xdr:row>
      <xdr:rowOff>137160</xdr:rowOff>
    </xdr:to>
    <xdr:grpSp>
      <xdr:nvGrpSpPr>
        <xdr:cNvPr id="1727" name="Group 2160"/>
        <xdr:cNvGrpSpPr/>
      </xdr:nvGrpSpPr>
      <xdr:grpSpPr>
        <a:xfrm>
          <a:off x="5362560" y="21977640"/>
          <a:ext cx="209880" cy="1326600"/>
          <a:chOff x="5362560" y="21977640"/>
          <a:chExt cx="209880" cy="1326600"/>
        </a:xfrm>
      </xdr:grpSpPr>
      <xdr:sp>
        <xdr:nvSpPr>
          <xdr:cNvPr id="1728" name="Line 2161"/>
          <xdr:cNvSpPr/>
        </xdr:nvSpPr>
        <xdr:spPr>
          <a:xfrm>
            <a:off x="5438160" y="22041360"/>
            <a:ext cx="684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29" name="Line 2162"/>
          <xdr:cNvSpPr/>
        </xdr:nvSpPr>
        <xdr:spPr>
          <a:xfrm flipH="1">
            <a:off x="5445360" y="22043520"/>
            <a:ext cx="7920" cy="1260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30" name="Line 2163"/>
          <xdr:cNvSpPr/>
        </xdr:nvSpPr>
        <xdr:spPr>
          <a:xfrm>
            <a:off x="5454720" y="22041360"/>
            <a:ext cx="648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31" name="Line 2164"/>
          <xdr:cNvSpPr/>
        </xdr:nvSpPr>
        <xdr:spPr>
          <a:xfrm flipH="1">
            <a:off x="5460120" y="22043520"/>
            <a:ext cx="8280" cy="1260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32" name="Line 2165"/>
          <xdr:cNvSpPr/>
        </xdr:nvSpPr>
        <xdr:spPr>
          <a:xfrm>
            <a:off x="5468760" y="22041360"/>
            <a:ext cx="6480" cy="1253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733" name="Group 2166"/>
          <xdr:cNvGrpSpPr/>
        </xdr:nvGrpSpPr>
        <xdr:grpSpPr>
          <a:xfrm>
            <a:off x="5362560" y="21977640"/>
            <a:ext cx="209880" cy="1223640"/>
            <a:chOff x="5362560" y="21977640"/>
            <a:chExt cx="209880" cy="1223640"/>
          </a:xfrm>
        </xdr:grpSpPr>
        <xdr:sp>
          <xdr:nvSpPr>
            <xdr:cNvPr id="1734" name="Line 2167"/>
            <xdr:cNvSpPr/>
          </xdr:nvSpPr>
          <xdr:spPr>
            <a:xfrm>
              <a:off x="5370840" y="2261232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35" name="Line 2168"/>
            <xdr:cNvSpPr/>
          </xdr:nvSpPr>
          <xdr:spPr>
            <a:xfrm flipH="1">
              <a:off x="5434200" y="21977640"/>
              <a:ext cx="3600" cy="6210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36" name="Line 2169"/>
            <xdr:cNvSpPr/>
          </xdr:nvSpPr>
          <xdr:spPr>
            <a:xfrm flipH="1">
              <a:off x="5475240" y="22612320"/>
              <a:ext cx="3600" cy="5889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37" name="Line 2170"/>
            <xdr:cNvSpPr/>
          </xdr:nvSpPr>
          <xdr:spPr>
            <a:xfrm flipH="1">
              <a:off x="5415840" y="2261232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38" name="Line 2171"/>
            <xdr:cNvSpPr/>
          </xdr:nvSpPr>
          <xdr:spPr>
            <a:xfrm flipH="1">
              <a:off x="5479200" y="2261232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39" name="Oval 2172"/>
            <xdr:cNvSpPr/>
          </xdr:nvSpPr>
          <xdr:spPr>
            <a:xfrm>
              <a:off x="5362560" y="22263120"/>
              <a:ext cx="15480" cy="65268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40" name="Line 2173"/>
            <xdr:cNvSpPr/>
          </xdr:nvSpPr>
          <xdr:spPr>
            <a:xfrm>
              <a:off x="5493240" y="2261232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11</xdr:col>
      <xdr:colOff>419040</xdr:colOff>
      <xdr:row>97</xdr:row>
      <xdr:rowOff>59040</xdr:rowOff>
    </xdr:from>
    <xdr:to>
      <xdr:col>11</xdr:col>
      <xdr:colOff>463320</xdr:colOff>
      <xdr:row>98</xdr:row>
      <xdr:rowOff>93240</xdr:rowOff>
    </xdr:to>
    <xdr:sp>
      <xdr:nvSpPr>
        <xdr:cNvPr id="1741" name="Line 2174"/>
        <xdr:cNvSpPr/>
      </xdr:nvSpPr>
      <xdr:spPr>
        <a:xfrm>
          <a:off x="5275440" y="17059320"/>
          <a:ext cx="44280" cy="209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462600</xdr:colOff>
      <xdr:row>97</xdr:row>
      <xdr:rowOff>59040</xdr:rowOff>
    </xdr:from>
    <xdr:to>
      <xdr:col>11</xdr:col>
      <xdr:colOff>515520</xdr:colOff>
      <xdr:row>98</xdr:row>
      <xdr:rowOff>93240</xdr:rowOff>
    </xdr:to>
    <xdr:sp>
      <xdr:nvSpPr>
        <xdr:cNvPr id="1742" name="Line 2175"/>
        <xdr:cNvSpPr/>
      </xdr:nvSpPr>
      <xdr:spPr>
        <a:xfrm flipH="1">
          <a:off x="5319000" y="17059320"/>
          <a:ext cx="52920" cy="209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523800</xdr:colOff>
      <xdr:row>97</xdr:row>
      <xdr:rowOff>59040</xdr:rowOff>
    </xdr:from>
    <xdr:to>
      <xdr:col>11</xdr:col>
      <xdr:colOff>567720</xdr:colOff>
      <xdr:row>98</xdr:row>
      <xdr:rowOff>93240</xdr:rowOff>
    </xdr:to>
    <xdr:sp>
      <xdr:nvSpPr>
        <xdr:cNvPr id="1743" name="Line 2176"/>
        <xdr:cNvSpPr/>
      </xdr:nvSpPr>
      <xdr:spPr>
        <a:xfrm>
          <a:off x="5380200" y="17059320"/>
          <a:ext cx="43920" cy="209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558360</xdr:colOff>
      <xdr:row>97</xdr:row>
      <xdr:rowOff>59040</xdr:rowOff>
    </xdr:from>
    <xdr:to>
      <xdr:col>11</xdr:col>
      <xdr:colOff>611640</xdr:colOff>
      <xdr:row>98</xdr:row>
      <xdr:rowOff>93240</xdr:rowOff>
    </xdr:to>
    <xdr:sp>
      <xdr:nvSpPr>
        <xdr:cNvPr id="1744" name="Line 2177"/>
        <xdr:cNvSpPr/>
      </xdr:nvSpPr>
      <xdr:spPr>
        <a:xfrm flipH="1">
          <a:off x="5414760" y="17059320"/>
          <a:ext cx="53280" cy="209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610920</xdr:colOff>
      <xdr:row>97</xdr:row>
      <xdr:rowOff>59040</xdr:rowOff>
    </xdr:from>
    <xdr:to>
      <xdr:col>11</xdr:col>
      <xdr:colOff>655560</xdr:colOff>
      <xdr:row>98</xdr:row>
      <xdr:rowOff>93240</xdr:rowOff>
    </xdr:to>
    <xdr:sp>
      <xdr:nvSpPr>
        <xdr:cNvPr id="1745" name="Line 2178"/>
        <xdr:cNvSpPr/>
      </xdr:nvSpPr>
      <xdr:spPr>
        <a:xfrm>
          <a:off x="5467320" y="17059320"/>
          <a:ext cx="44640" cy="209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672120</xdr:colOff>
      <xdr:row>97</xdr:row>
      <xdr:rowOff>154080</xdr:rowOff>
    </xdr:from>
    <xdr:to>
      <xdr:col>11</xdr:col>
      <xdr:colOff>280080</xdr:colOff>
      <xdr:row>97</xdr:row>
      <xdr:rowOff>154080</xdr:rowOff>
    </xdr:to>
    <xdr:sp>
      <xdr:nvSpPr>
        <xdr:cNvPr id="1746" name="Line 2179"/>
        <xdr:cNvSpPr/>
      </xdr:nvSpPr>
      <xdr:spPr>
        <a:xfrm>
          <a:off x="4847400" y="17154360"/>
          <a:ext cx="28908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393120</xdr:colOff>
      <xdr:row>97</xdr:row>
      <xdr:rowOff>49680</xdr:rowOff>
    </xdr:from>
    <xdr:to>
      <xdr:col>11</xdr:col>
      <xdr:colOff>419760</xdr:colOff>
      <xdr:row>97</xdr:row>
      <xdr:rowOff>154080</xdr:rowOff>
    </xdr:to>
    <xdr:sp>
      <xdr:nvSpPr>
        <xdr:cNvPr id="1747" name="Line 2180"/>
        <xdr:cNvSpPr/>
      </xdr:nvSpPr>
      <xdr:spPr>
        <a:xfrm flipH="1">
          <a:off x="5249520" y="17049960"/>
          <a:ext cx="2664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654840</xdr:colOff>
      <xdr:row>97</xdr:row>
      <xdr:rowOff>154080</xdr:rowOff>
    </xdr:from>
    <xdr:to>
      <xdr:col>12</xdr:col>
      <xdr:colOff>720</xdr:colOff>
      <xdr:row>98</xdr:row>
      <xdr:rowOff>83880</xdr:rowOff>
    </xdr:to>
    <xdr:sp>
      <xdr:nvSpPr>
        <xdr:cNvPr id="1748" name="Line 2181"/>
        <xdr:cNvSpPr/>
      </xdr:nvSpPr>
      <xdr:spPr>
        <a:xfrm flipH="1">
          <a:off x="5511240" y="17154360"/>
          <a:ext cx="27360" cy="1051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279360</xdr:colOff>
      <xdr:row>97</xdr:row>
      <xdr:rowOff>154080</xdr:rowOff>
    </xdr:from>
    <xdr:to>
      <xdr:col>11</xdr:col>
      <xdr:colOff>393840</xdr:colOff>
      <xdr:row>97</xdr:row>
      <xdr:rowOff>154080</xdr:rowOff>
    </xdr:to>
    <xdr:sp>
      <xdr:nvSpPr>
        <xdr:cNvPr id="1749" name="Line 2182"/>
        <xdr:cNvSpPr/>
      </xdr:nvSpPr>
      <xdr:spPr>
        <a:xfrm flipH="1">
          <a:off x="5135760" y="17154360"/>
          <a:ext cx="11448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-360</xdr:colOff>
      <xdr:row>97</xdr:row>
      <xdr:rowOff>154080</xdr:rowOff>
    </xdr:from>
    <xdr:to>
      <xdr:col>12</xdr:col>
      <xdr:colOff>113760</xdr:colOff>
      <xdr:row>97</xdr:row>
      <xdr:rowOff>154080</xdr:rowOff>
    </xdr:to>
    <xdr:sp>
      <xdr:nvSpPr>
        <xdr:cNvPr id="1750" name="Line 2183"/>
        <xdr:cNvSpPr/>
      </xdr:nvSpPr>
      <xdr:spPr>
        <a:xfrm flipH="1">
          <a:off x="5537520" y="17154360"/>
          <a:ext cx="1141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87120</xdr:colOff>
      <xdr:row>97</xdr:row>
      <xdr:rowOff>154080</xdr:rowOff>
    </xdr:from>
    <xdr:to>
      <xdr:col>12</xdr:col>
      <xdr:colOff>594000</xdr:colOff>
      <xdr:row>97</xdr:row>
      <xdr:rowOff>154080</xdr:rowOff>
    </xdr:to>
    <xdr:sp>
      <xdr:nvSpPr>
        <xdr:cNvPr id="1751" name="Line 2184"/>
        <xdr:cNvSpPr/>
      </xdr:nvSpPr>
      <xdr:spPr>
        <a:xfrm>
          <a:off x="5625000" y="17154360"/>
          <a:ext cx="50688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585720</xdr:colOff>
      <xdr:row>101</xdr:row>
      <xdr:rowOff>34200</xdr:rowOff>
    </xdr:from>
    <xdr:to>
      <xdr:col>16</xdr:col>
      <xdr:colOff>636840</xdr:colOff>
      <xdr:row>102</xdr:row>
      <xdr:rowOff>68400</xdr:rowOff>
    </xdr:to>
    <xdr:grpSp>
      <xdr:nvGrpSpPr>
        <xdr:cNvPr id="1752" name="Group 2185"/>
        <xdr:cNvGrpSpPr/>
      </xdr:nvGrpSpPr>
      <xdr:grpSpPr>
        <a:xfrm>
          <a:off x="7939080" y="17177040"/>
          <a:ext cx="209520" cy="1326240"/>
          <a:chOff x="7939080" y="17177040"/>
          <a:chExt cx="209520" cy="1326240"/>
        </a:xfrm>
      </xdr:grpSpPr>
      <xdr:sp>
        <xdr:nvSpPr>
          <xdr:cNvPr id="1753" name="Line 2186"/>
          <xdr:cNvSpPr/>
        </xdr:nvSpPr>
        <xdr:spPr>
          <a:xfrm>
            <a:off x="8014320" y="172407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54" name="Line 2187"/>
          <xdr:cNvSpPr/>
        </xdr:nvSpPr>
        <xdr:spPr>
          <a:xfrm flipH="1">
            <a:off x="8021520" y="1724292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55" name="Line 2188"/>
          <xdr:cNvSpPr/>
        </xdr:nvSpPr>
        <xdr:spPr>
          <a:xfrm>
            <a:off x="8030880" y="172407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56" name="Line 2189"/>
          <xdr:cNvSpPr/>
        </xdr:nvSpPr>
        <xdr:spPr>
          <a:xfrm flipH="1">
            <a:off x="8036280" y="17242920"/>
            <a:ext cx="86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57" name="Line 2190"/>
          <xdr:cNvSpPr/>
        </xdr:nvSpPr>
        <xdr:spPr>
          <a:xfrm>
            <a:off x="8044920" y="172407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758" name="Group 2191"/>
          <xdr:cNvGrpSpPr/>
        </xdr:nvGrpSpPr>
        <xdr:grpSpPr>
          <a:xfrm>
            <a:off x="7939080" y="17177040"/>
            <a:ext cx="209520" cy="1223280"/>
            <a:chOff x="7939080" y="17177040"/>
            <a:chExt cx="209520" cy="1223280"/>
          </a:xfrm>
        </xdr:grpSpPr>
        <xdr:sp>
          <xdr:nvSpPr>
            <xdr:cNvPr id="1759" name="Line 2192"/>
            <xdr:cNvSpPr/>
          </xdr:nvSpPr>
          <xdr:spPr>
            <a:xfrm>
              <a:off x="7947360" y="1781136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60" name="Line 2193"/>
            <xdr:cNvSpPr/>
          </xdr:nvSpPr>
          <xdr:spPr>
            <a:xfrm flipH="1">
              <a:off x="8010360" y="17177040"/>
              <a:ext cx="3600" cy="620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61" name="Line 2194"/>
            <xdr:cNvSpPr/>
          </xdr:nvSpPr>
          <xdr:spPr>
            <a:xfrm flipH="1">
              <a:off x="8051400" y="17811360"/>
              <a:ext cx="3600" cy="5889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62" name="Line 2195"/>
            <xdr:cNvSpPr/>
          </xdr:nvSpPr>
          <xdr:spPr>
            <a:xfrm flipH="1">
              <a:off x="7992360" y="1781136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63" name="Line 2196"/>
            <xdr:cNvSpPr/>
          </xdr:nvSpPr>
          <xdr:spPr>
            <a:xfrm flipH="1">
              <a:off x="8055360" y="1781136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64" name="Oval 2197"/>
            <xdr:cNvSpPr/>
          </xdr:nvSpPr>
          <xdr:spPr>
            <a:xfrm>
              <a:off x="7939080" y="17462520"/>
              <a:ext cx="15840" cy="65232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65" name="Line 2198"/>
            <xdr:cNvSpPr/>
          </xdr:nvSpPr>
          <xdr:spPr>
            <a:xfrm>
              <a:off x="8069400" y="1781136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16</xdr:col>
      <xdr:colOff>610200</xdr:colOff>
      <xdr:row>101</xdr:row>
      <xdr:rowOff>91440</xdr:rowOff>
    </xdr:from>
    <xdr:to>
      <xdr:col>17</xdr:col>
      <xdr:colOff>26280</xdr:colOff>
      <xdr:row>102</xdr:row>
      <xdr:rowOff>1440</xdr:rowOff>
    </xdr:to>
    <xdr:sp>
      <xdr:nvSpPr>
        <xdr:cNvPr id="1766" name="Oval 2199"/>
        <xdr:cNvSpPr/>
      </xdr:nvSpPr>
      <xdr:spPr>
        <a:xfrm>
          <a:off x="8680320" y="17792640"/>
          <a:ext cx="7992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610200</xdr:colOff>
      <xdr:row>103</xdr:row>
      <xdr:rowOff>83520</xdr:rowOff>
    </xdr:from>
    <xdr:to>
      <xdr:col>17</xdr:col>
      <xdr:colOff>26280</xdr:colOff>
      <xdr:row>103</xdr:row>
      <xdr:rowOff>169200</xdr:rowOff>
    </xdr:to>
    <xdr:sp>
      <xdr:nvSpPr>
        <xdr:cNvPr id="1767" name="Oval 2200"/>
        <xdr:cNvSpPr/>
      </xdr:nvSpPr>
      <xdr:spPr>
        <a:xfrm>
          <a:off x="8680320" y="18135360"/>
          <a:ext cx="7992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610200</xdr:colOff>
      <xdr:row>105</xdr:row>
      <xdr:rowOff>75960</xdr:rowOff>
    </xdr:from>
    <xdr:to>
      <xdr:col>17</xdr:col>
      <xdr:colOff>26280</xdr:colOff>
      <xdr:row>105</xdr:row>
      <xdr:rowOff>161280</xdr:rowOff>
    </xdr:to>
    <xdr:sp>
      <xdr:nvSpPr>
        <xdr:cNvPr id="1768" name="Oval 2201"/>
        <xdr:cNvSpPr/>
      </xdr:nvSpPr>
      <xdr:spPr>
        <a:xfrm>
          <a:off x="8680320" y="18478440"/>
          <a:ext cx="7992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610200</xdr:colOff>
      <xdr:row>107</xdr:row>
      <xdr:rowOff>68400</xdr:rowOff>
    </xdr:from>
    <xdr:to>
      <xdr:col>17</xdr:col>
      <xdr:colOff>26280</xdr:colOff>
      <xdr:row>107</xdr:row>
      <xdr:rowOff>154080</xdr:rowOff>
    </xdr:to>
    <xdr:sp>
      <xdr:nvSpPr>
        <xdr:cNvPr id="1769" name="Oval 2202"/>
        <xdr:cNvSpPr/>
      </xdr:nvSpPr>
      <xdr:spPr>
        <a:xfrm>
          <a:off x="8680320" y="18821160"/>
          <a:ext cx="7992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610200</xdr:colOff>
      <xdr:row>109</xdr:row>
      <xdr:rowOff>60840</xdr:rowOff>
    </xdr:from>
    <xdr:to>
      <xdr:col>17</xdr:col>
      <xdr:colOff>26280</xdr:colOff>
      <xdr:row>109</xdr:row>
      <xdr:rowOff>146160</xdr:rowOff>
    </xdr:to>
    <xdr:sp>
      <xdr:nvSpPr>
        <xdr:cNvPr id="1770" name="Oval 2203"/>
        <xdr:cNvSpPr/>
      </xdr:nvSpPr>
      <xdr:spPr>
        <a:xfrm>
          <a:off x="8680320" y="19164240"/>
          <a:ext cx="7992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610200</xdr:colOff>
      <xdr:row>111</xdr:row>
      <xdr:rowOff>52920</xdr:rowOff>
    </xdr:from>
    <xdr:to>
      <xdr:col>17</xdr:col>
      <xdr:colOff>26280</xdr:colOff>
      <xdr:row>111</xdr:row>
      <xdr:rowOff>138600</xdr:rowOff>
    </xdr:to>
    <xdr:sp>
      <xdr:nvSpPr>
        <xdr:cNvPr id="1771" name="Oval 2204"/>
        <xdr:cNvSpPr/>
      </xdr:nvSpPr>
      <xdr:spPr>
        <a:xfrm>
          <a:off x="8680320" y="19506960"/>
          <a:ext cx="7992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610200</xdr:colOff>
      <xdr:row>113</xdr:row>
      <xdr:rowOff>65160</xdr:rowOff>
    </xdr:from>
    <xdr:to>
      <xdr:col>17</xdr:col>
      <xdr:colOff>26280</xdr:colOff>
      <xdr:row>113</xdr:row>
      <xdr:rowOff>150480</xdr:rowOff>
    </xdr:to>
    <xdr:sp>
      <xdr:nvSpPr>
        <xdr:cNvPr id="1772" name="Oval 2205"/>
        <xdr:cNvSpPr/>
      </xdr:nvSpPr>
      <xdr:spPr>
        <a:xfrm>
          <a:off x="8680320" y="19869480"/>
          <a:ext cx="7992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610200</xdr:colOff>
      <xdr:row>115</xdr:row>
      <xdr:rowOff>57240</xdr:rowOff>
    </xdr:from>
    <xdr:to>
      <xdr:col>17</xdr:col>
      <xdr:colOff>26280</xdr:colOff>
      <xdr:row>115</xdr:row>
      <xdr:rowOff>142920</xdr:rowOff>
    </xdr:to>
    <xdr:sp>
      <xdr:nvSpPr>
        <xdr:cNvPr id="1773" name="Oval 2206"/>
        <xdr:cNvSpPr/>
      </xdr:nvSpPr>
      <xdr:spPr>
        <a:xfrm>
          <a:off x="8680320" y="20212200"/>
          <a:ext cx="7992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610200</xdr:colOff>
      <xdr:row>117</xdr:row>
      <xdr:rowOff>30240</xdr:rowOff>
    </xdr:from>
    <xdr:to>
      <xdr:col>17</xdr:col>
      <xdr:colOff>26280</xdr:colOff>
      <xdr:row>117</xdr:row>
      <xdr:rowOff>115560</xdr:rowOff>
    </xdr:to>
    <xdr:sp>
      <xdr:nvSpPr>
        <xdr:cNvPr id="1774" name="Oval 2207"/>
        <xdr:cNvSpPr/>
      </xdr:nvSpPr>
      <xdr:spPr>
        <a:xfrm>
          <a:off x="8680320" y="20535840"/>
          <a:ext cx="7992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610200</xdr:colOff>
      <xdr:row>119</xdr:row>
      <xdr:rowOff>22680</xdr:rowOff>
    </xdr:from>
    <xdr:to>
      <xdr:col>17</xdr:col>
      <xdr:colOff>26280</xdr:colOff>
      <xdr:row>119</xdr:row>
      <xdr:rowOff>108360</xdr:rowOff>
    </xdr:to>
    <xdr:sp>
      <xdr:nvSpPr>
        <xdr:cNvPr id="1775" name="Oval 2208"/>
        <xdr:cNvSpPr/>
      </xdr:nvSpPr>
      <xdr:spPr>
        <a:xfrm>
          <a:off x="8680320" y="20878560"/>
          <a:ext cx="7992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610200</xdr:colOff>
      <xdr:row>121</xdr:row>
      <xdr:rowOff>15120</xdr:rowOff>
    </xdr:from>
    <xdr:to>
      <xdr:col>17</xdr:col>
      <xdr:colOff>26280</xdr:colOff>
      <xdr:row>121</xdr:row>
      <xdr:rowOff>100440</xdr:rowOff>
    </xdr:to>
    <xdr:sp>
      <xdr:nvSpPr>
        <xdr:cNvPr id="1776" name="Oval 2209"/>
        <xdr:cNvSpPr/>
      </xdr:nvSpPr>
      <xdr:spPr>
        <a:xfrm>
          <a:off x="8680320" y="21221640"/>
          <a:ext cx="7992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610200</xdr:colOff>
      <xdr:row>123</xdr:row>
      <xdr:rowOff>7200</xdr:rowOff>
    </xdr:from>
    <xdr:to>
      <xdr:col>17</xdr:col>
      <xdr:colOff>26280</xdr:colOff>
      <xdr:row>123</xdr:row>
      <xdr:rowOff>92880</xdr:rowOff>
    </xdr:to>
    <xdr:sp>
      <xdr:nvSpPr>
        <xdr:cNvPr id="1777" name="Oval 2210"/>
        <xdr:cNvSpPr/>
      </xdr:nvSpPr>
      <xdr:spPr>
        <a:xfrm>
          <a:off x="8680320" y="21564360"/>
          <a:ext cx="7992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610200</xdr:colOff>
      <xdr:row>125</xdr:row>
      <xdr:rowOff>0</xdr:rowOff>
    </xdr:from>
    <xdr:to>
      <xdr:col>17</xdr:col>
      <xdr:colOff>26280</xdr:colOff>
      <xdr:row>125</xdr:row>
      <xdr:rowOff>85320</xdr:rowOff>
    </xdr:to>
    <xdr:sp>
      <xdr:nvSpPr>
        <xdr:cNvPr id="1778" name="Oval 2211"/>
        <xdr:cNvSpPr/>
      </xdr:nvSpPr>
      <xdr:spPr>
        <a:xfrm>
          <a:off x="8680320" y="21907440"/>
          <a:ext cx="7992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610200</xdr:colOff>
      <xdr:row>126</xdr:row>
      <xdr:rowOff>167400</xdr:rowOff>
    </xdr:from>
    <xdr:to>
      <xdr:col>17</xdr:col>
      <xdr:colOff>26280</xdr:colOff>
      <xdr:row>127</xdr:row>
      <xdr:rowOff>77760</xdr:rowOff>
    </xdr:to>
    <xdr:sp>
      <xdr:nvSpPr>
        <xdr:cNvPr id="1779" name="Oval 2212"/>
        <xdr:cNvSpPr/>
      </xdr:nvSpPr>
      <xdr:spPr>
        <a:xfrm>
          <a:off x="8680320" y="22250160"/>
          <a:ext cx="7992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585360</xdr:colOff>
      <xdr:row>103</xdr:row>
      <xdr:rowOff>26640</xdr:rowOff>
    </xdr:from>
    <xdr:to>
      <xdr:col>16</xdr:col>
      <xdr:colOff>636480</xdr:colOff>
      <xdr:row>104</xdr:row>
      <xdr:rowOff>61200</xdr:rowOff>
    </xdr:to>
    <xdr:grpSp>
      <xdr:nvGrpSpPr>
        <xdr:cNvPr id="1780" name="Group 2214"/>
        <xdr:cNvGrpSpPr/>
      </xdr:nvGrpSpPr>
      <xdr:grpSpPr>
        <a:xfrm>
          <a:off x="7938720" y="17520120"/>
          <a:ext cx="209880" cy="1326240"/>
          <a:chOff x="7938720" y="17520120"/>
          <a:chExt cx="209880" cy="1326240"/>
        </a:xfrm>
      </xdr:grpSpPr>
      <xdr:sp>
        <xdr:nvSpPr>
          <xdr:cNvPr id="1781" name="Line 2215"/>
          <xdr:cNvSpPr/>
        </xdr:nvSpPr>
        <xdr:spPr>
          <a:xfrm>
            <a:off x="8014320" y="17577000"/>
            <a:ext cx="64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82" name="Line 2216"/>
          <xdr:cNvSpPr/>
        </xdr:nvSpPr>
        <xdr:spPr>
          <a:xfrm flipH="1">
            <a:off x="8021160" y="17577000"/>
            <a:ext cx="864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83" name="Line 2217"/>
          <xdr:cNvSpPr/>
        </xdr:nvSpPr>
        <xdr:spPr>
          <a:xfrm>
            <a:off x="8030520" y="17577000"/>
            <a:ext cx="684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84" name="Line 2218"/>
          <xdr:cNvSpPr/>
        </xdr:nvSpPr>
        <xdr:spPr>
          <a:xfrm flipH="1">
            <a:off x="8036280" y="17577000"/>
            <a:ext cx="82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85" name="Line 2219"/>
          <xdr:cNvSpPr/>
        </xdr:nvSpPr>
        <xdr:spPr>
          <a:xfrm>
            <a:off x="8044920" y="17577000"/>
            <a:ext cx="64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786" name="Group 2220"/>
          <xdr:cNvGrpSpPr/>
        </xdr:nvGrpSpPr>
        <xdr:grpSpPr>
          <a:xfrm>
            <a:off x="7938720" y="17520120"/>
            <a:ext cx="209880" cy="1230480"/>
            <a:chOff x="7938720" y="17520120"/>
            <a:chExt cx="209880" cy="1230480"/>
          </a:xfrm>
        </xdr:grpSpPr>
        <xdr:sp>
          <xdr:nvSpPr>
            <xdr:cNvPr id="1787" name="Line 2221"/>
            <xdr:cNvSpPr/>
          </xdr:nvSpPr>
          <xdr:spPr>
            <a:xfrm>
              <a:off x="7947000" y="1815120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88" name="Line 2222"/>
            <xdr:cNvSpPr/>
          </xdr:nvSpPr>
          <xdr:spPr>
            <a:xfrm flipH="1">
              <a:off x="8010000" y="17520120"/>
              <a:ext cx="3600" cy="6242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89" name="Line 2223"/>
            <xdr:cNvSpPr/>
          </xdr:nvSpPr>
          <xdr:spPr>
            <a:xfrm flipH="1">
              <a:off x="8051400" y="18151200"/>
              <a:ext cx="3600" cy="599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90" name="Line 2224"/>
            <xdr:cNvSpPr/>
          </xdr:nvSpPr>
          <xdr:spPr>
            <a:xfrm flipH="1">
              <a:off x="7992000" y="181512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91" name="Line 2225"/>
            <xdr:cNvSpPr/>
          </xdr:nvSpPr>
          <xdr:spPr>
            <a:xfrm flipH="1">
              <a:off x="8055000" y="181512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92" name="Oval 2226"/>
            <xdr:cNvSpPr/>
          </xdr:nvSpPr>
          <xdr:spPr>
            <a:xfrm>
              <a:off x="7938720" y="17802720"/>
              <a:ext cx="15840" cy="65592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793" name="Line 2227"/>
            <xdr:cNvSpPr/>
          </xdr:nvSpPr>
          <xdr:spPr>
            <a:xfrm>
              <a:off x="8069040" y="18151200"/>
              <a:ext cx="7956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105</xdr:row>
      <xdr:rowOff>18720</xdr:rowOff>
    </xdr:from>
    <xdr:to>
      <xdr:col>16</xdr:col>
      <xdr:colOff>636840</xdr:colOff>
      <xdr:row>106</xdr:row>
      <xdr:rowOff>53280</xdr:rowOff>
    </xdr:to>
    <xdr:grpSp>
      <xdr:nvGrpSpPr>
        <xdr:cNvPr id="1794" name="Group 2228"/>
        <xdr:cNvGrpSpPr/>
      </xdr:nvGrpSpPr>
      <xdr:grpSpPr>
        <a:xfrm>
          <a:off x="7939080" y="17862840"/>
          <a:ext cx="209520" cy="1326240"/>
          <a:chOff x="7939080" y="17862840"/>
          <a:chExt cx="209520" cy="1326240"/>
        </a:xfrm>
      </xdr:grpSpPr>
      <xdr:sp>
        <xdr:nvSpPr>
          <xdr:cNvPr id="1795" name="Line 2229"/>
          <xdr:cNvSpPr/>
        </xdr:nvSpPr>
        <xdr:spPr>
          <a:xfrm>
            <a:off x="8014320" y="179265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96" name="Line 2230"/>
          <xdr:cNvSpPr/>
        </xdr:nvSpPr>
        <xdr:spPr>
          <a:xfrm flipH="1">
            <a:off x="8021520" y="1792872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97" name="Line 2231"/>
          <xdr:cNvSpPr/>
        </xdr:nvSpPr>
        <xdr:spPr>
          <a:xfrm>
            <a:off x="8030880" y="179265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98" name="Line 2232"/>
          <xdr:cNvSpPr/>
        </xdr:nvSpPr>
        <xdr:spPr>
          <a:xfrm flipH="1">
            <a:off x="8036280" y="17928720"/>
            <a:ext cx="86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799" name="Line 2233"/>
          <xdr:cNvSpPr/>
        </xdr:nvSpPr>
        <xdr:spPr>
          <a:xfrm>
            <a:off x="8044920" y="179265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800" name="Group 2234"/>
          <xdr:cNvGrpSpPr/>
        </xdr:nvGrpSpPr>
        <xdr:grpSpPr>
          <a:xfrm>
            <a:off x="7939080" y="17862840"/>
            <a:ext cx="209520" cy="1223280"/>
            <a:chOff x="7939080" y="17862840"/>
            <a:chExt cx="209520" cy="1223280"/>
          </a:xfrm>
        </xdr:grpSpPr>
        <xdr:sp>
          <xdr:nvSpPr>
            <xdr:cNvPr id="1801" name="Line 2235"/>
            <xdr:cNvSpPr/>
          </xdr:nvSpPr>
          <xdr:spPr>
            <a:xfrm>
              <a:off x="7947360" y="1849716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02" name="Line 2236"/>
            <xdr:cNvSpPr/>
          </xdr:nvSpPr>
          <xdr:spPr>
            <a:xfrm flipH="1">
              <a:off x="8010360" y="17862840"/>
              <a:ext cx="3600" cy="620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03" name="Line 2237"/>
            <xdr:cNvSpPr/>
          </xdr:nvSpPr>
          <xdr:spPr>
            <a:xfrm flipH="1">
              <a:off x="8051400" y="18497160"/>
              <a:ext cx="3600" cy="5889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04" name="Line 2238"/>
            <xdr:cNvSpPr/>
          </xdr:nvSpPr>
          <xdr:spPr>
            <a:xfrm flipH="1">
              <a:off x="7992360" y="1849716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05" name="Line 2239"/>
            <xdr:cNvSpPr/>
          </xdr:nvSpPr>
          <xdr:spPr>
            <a:xfrm flipH="1">
              <a:off x="8055360" y="1849716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06" name="Oval 2240"/>
            <xdr:cNvSpPr/>
          </xdr:nvSpPr>
          <xdr:spPr>
            <a:xfrm>
              <a:off x="7939080" y="18148320"/>
              <a:ext cx="15840" cy="65232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07" name="Line 2241"/>
            <xdr:cNvSpPr/>
          </xdr:nvSpPr>
          <xdr:spPr>
            <a:xfrm>
              <a:off x="8069400" y="1849716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585360</xdr:colOff>
      <xdr:row>107</xdr:row>
      <xdr:rowOff>11520</xdr:rowOff>
    </xdr:from>
    <xdr:to>
      <xdr:col>16</xdr:col>
      <xdr:colOff>636480</xdr:colOff>
      <xdr:row>108</xdr:row>
      <xdr:rowOff>46080</xdr:rowOff>
    </xdr:to>
    <xdr:grpSp>
      <xdr:nvGrpSpPr>
        <xdr:cNvPr id="1808" name="Group 2242"/>
        <xdr:cNvGrpSpPr/>
      </xdr:nvGrpSpPr>
      <xdr:grpSpPr>
        <a:xfrm>
          <a:off x="7938720" y="18205920"/>
          <a:ext cx="209880" cy="1326240"/>
          <a:chOff x="7938720" y="18205920"/>
          <a:chExt cx="209880" cy="1326240"/>
        </a:xfrm>
      </xdr:grpSpPr>
      <xdr:sp>
        <xdr:nvSpPr>
          <xdr:cNvPr id="1809" name="Line 2243"/>
          <xdr:cNvSpPr/>
        </xdr:nvSpPr>
        <xdr:spPr>
          <a:xfrm>
            <a:off x="8014320" y="18262800"/>
            <a:ext cx="64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10" name="Line 2244"/>
          <xdr:cNvSpPr/>
        </xdr:nvSpPr>
        <xdr:spPr>
          <a:xfrm flipH="1">
            <a:off x="8021160" y="18262800"/>
            <a:ext cx="864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11" name="Line 2245"/>
          <xdr:cNvSpPr/>
        </xdr:nvSpPr>
        <xdr:spPr>
          <a:xfrm>
            <a:off x="8030520" y="18262800"/>
            <a:ext cx="684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12" name="Line 2246"/>
          <xdr:cNvSpPr/>
        </xdr:nvSpPr>
        <xdr:spPr>
          <a:xfrm flipH="1">
            <a:off x="8036280" y="18262800"/>
            <a:ext cx="82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13" name="Line 2247"/>
          <xdr:cNvSpPr/>
        </xdr:nvSpPr>
        <xdr:spPr>
          <a:xfrm>
            <a:off x="8044920" y="18262800"/>
            <a:ext cx="64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814" name="Group 2248"/>
          <xdr:cNvGrpSpPr/>
        </xdr:nvGrpSpPr>
        <xdr:grpSpPr>
          <a:xfrm>
            <a:off x="7938720" y="18205920"/>
            <a:ext cx="209880" cy="1230480"/>
            <a:chOff x="7938720" y="18205920"/>
            <a:chExt cx="209880" cy="1230480"/>
          </a:xfrm>
        </xdr:grpSpPr>
        <xdr:sp>
          <xdr:nvSpPr>
            <xdr:cNvPr id="1815" name="Line 2249"/>
            <xdr:cNvSpPr/>
          </xdr:nvSpPr>
          <xdr:spPr>
            <a:xfrm>
              <a:off x="7947000" y="1883700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16" name="Line 2250"/>
            <xdr:cNvSpPr/>
          </xdr:nvSpPr>
          <xdr:spPr>
            <a:xfrm flipH="1">
              <a:off x="8010000" y="18205920"/>
              <a:ext cx="3600" cy="6242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17" name="Line 2251"/>
            <xdr:cNvSpPr/>
          </xdr:nvSpPr>
          <xdr:spPr>
            <a:xfrm flipH="1">
              <a:off x="8051400" y="18837000"/>
              <a:ext cx="3600" cy="599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18" name="Line 2252"/>
            <xdr:cNvSpPr/>
          </xdr:nvSpPr>
          <xdr:spPr>
            <a:xfrm flipH="1">
              <a:off x="7992000" y="188370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19" name="Line 2253"/>
            <xdr:cNvSpPr/>
          </xdr:nvSpPr>
          <xdr:spPr>
            <a:xfrm flipH="1">
              <a:off x="8055000" y="188370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20" name="Oval 2254"/>
            <xdr:cNvSpPr/>
          </xdr:nvSpPr>
          <xdr:spPr>
            <a:xfrm>
              <a:off x="7938720" y="18488520"/>
              <a:ext cx="15840" cy="65592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21" name="Line 2255"/>
            <xdr:cNvSpPr/>
          </xdr:nvSpPr>
          <xdr:spPr>
            <a:xfrm>
              <a:off x="8069040" y="18837000"/>
              <a:ext cx="7956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109</xdr:row>
      <xdr:rowOff>3600</xdr:rowOff>
    </xdr:from>
    <xdr:to>
      <xdr:col>16</xdr:col>
      <xdr:colOff>636840</xdr:colOff>
      <xdr:row>110</xdr:row>
      <xdr:rowOff>37800</xdr:rowOff>
    </xdr:to>
    <xdr:grpSp>
      <xdr:nvGrpSpPr>
        <xdr:cNvPr id="1822" name="Group 2256"/>
        <xdr:cNvGrpSpPr/>
      </xdr:nvGrpSpPr>
      <xdr:grpSpPr>
        <a:xfrm>
          <a:off x="7939080" y="18548640"/>
          <a:ext cx="209520" cy="1326240"/>
          <a:chOff x="7939080" y="18548640"/>
          <a:chExt cx="209520" cy="1326240"/>
        </a:xfrm>
      </xdr:grpSpPr>
      <xdr:sp>
        <xdr:nvSpPr>
          <xdr:cNvPr id="1823" name="Line 2257"/>
          <xdr:cNvSpPr/>
        </xdr:nvSpPr>
        <xdr:spPr>
          <a:xfrm>
            <a:off x="8014320" y="186123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24" name="Line 2258"/>
          <xdr:cNvSpPr/>
        </xdr:nvSpPr>
        <xdr:spPr>
          <a:xfrm flipH="1">
            <a:off x="8021520" y="1861452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25" name="Line 2259"/>
          <xdr:cNvSpPr/>
        </xdr:nvSpPr>
        <xdr:spPr>
          <a:xfrm>
            <a:off x="8030880" y="186123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26" name="Line 2260"/>
          <xdr:cNvSpPr/>
        </xdr:nvSpPr>
        <xdr:spPr>
          <a:xfrm flipH="1">
            <a:off x="8036280" y="18614520"/>
            <a:ext cx="86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27" name="Line 2261"/>
          <xdr:cNvSpPr/>
        </xdr:nvSpPr>
        <xdr:spPr>
          <a:xfrm>
            <a:off x="8044920" y="186123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828" name="Group 2262"/>
          <xdr:cNvGrpSpPr/>
        </xdr:nvGrpSpPr>
        <xdr:grpSpPr>
          <a:xfrm>
            <a:off x="7939080" y="18548640"/>
            <a:ext cx="209520" cy="1223280"/>
            <a:chOff x="7939080" y="18548640"/>
            <a:chExt cx="209520" cy="1223280"/>
          </a:xfrm>
        </xdr:grpSpPr>
        <xdr:sp>
          <xdr:nvSpPr>
            <xdr:cNvPr id="1829" name="Line 2263"/>
            <xdr:cNvSpPr/>
          </xdr:nvSpPr>
          <xdr:spPr>
            <a:xfrm>
              <a:off x="7947360" y="1918296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30" name="Line 2264"/>
            <xdr:cNvSpPr/>
          </xdr:nvSpPr>
          <xdr:spPr>
            <a:xfrm flipH="1">
              <a:off x="8010360" y="18548640"/>
              <a:ext cx="3600" cy="620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31" name="Line 2265"/>
            <xdr:cNvSpPr/>
          </xdr:nvSpPr>
          <xdr:spPr>
            <a:xfrm flipH="1">
              <a:off x="8051400" y="19182960"/>
              <a:ext cx="3600" cy="5889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32" name="Line 2266"/>
            <xdr:cNvSpPr/>
          </xdr:nvSpPr>
          <xdr:spPr>
            <a:xfrm flipH="1">
              <a:off x="7992360" y="1918296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33" name="Line 2267"/>
            <xdr:cNvSpPr/>
          </xdr:nvSpPr>
          <xdr:spPr>
            <a:xfrm flipH="1">
              <a:off x="8055360" y="1918296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34" name="Oval 2268"/>
            <xdr:cNvSpPr/>
          </xdr:nvSpPr>
          <xdr:spPr>
            <a:xfrm>
              <a:off x="7939080" y="18834120"/>
              <a:ext cx="15840" cy="65232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35" name="Line 2269"/>
            <xdr:cNvSpPr/>
          </xdr:nvSpPr>
          <xdr:spPr>
            <a:xfrm>
              <a:off x="8069400" y="1918296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585360</xdr:colOff>
      <xdr:row>110</xdr:row>
      <xdr:rowOff>171360</xdr:rowOff>
    </xdr:from>
    <xdr:to>
      <xdr:col>16</xdr:col>
      <xdr:colOff>636480</xdr:colOff>
      <xdr:row>112</xdr:row>
      <xdr:rowOff>30960</xdr:rowOff>
    </xdr:to>
    <xdr:grpSp>
      <xdr:nvGrpSpPr>
        <xdr:cNvPr id="1836" name="Group 2270"/>
        <xdr:cNvGrpSpPr/>
      </xdr:nvGrpSpPr>
      <xdr:grpSpPr>
        <a:xfrm>
          <a:off x="7938720" y="18891720"/>
          <a:ext cx="209880" cy="1326240"/>
          <a:chOff x="7938720" y="18891720"/>
          <a:chExt cx="209880" cy="1326240"/>
        </a:xfrm>
      </xdr:grpSpPr>
      <xdr:sp>
        <xdr:nvSpPr>
          <xdr:cNvPr id="1837" name="Line 2271"/>
          <xdr:cNvSpPr/>
        </xdr:nvSpPr>
        <xdr:spPr>
          <a:xfrm>
            <a:off x="8014320" y="18948600"/>
            <a:ext cx="64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38" name="Line 2272"/>
          <xdr:cNvSpPr/>
        </xdr:nvSpPr>
        <xdr:spPr>
          <a:xfrm flipH="1">
            <a:off x="8021160" y="18948600"/>
            <a:ext cx="864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39" name="Line 2273"/>
          <xdr:cNvSpPr/>
        </xdr:nvSpPr>
        <xdr:spPr>
          <a:xfrm>
            <a:off x="8030520" y="18948600"/>
            <a:ext cx="684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40" name="Line 2274"/>
          <xdr:cNvSpPr/>
        </xdr:nvSpPr>
        <xdr:spPr>
          <a:xfrm flipH="1">
            <a:off x="8036280" y="18948600"/>
            <a:ext cx="82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41" name="Line 2275"/>
          <xdr:cNvSpPr/>
        </xdr:nvSpPr>
        <xdr:spPr>
          <a:xfrm>
            <a:off x="8044920" y="18948600"/>
            <a:ext cx="64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842" name="Group 2276"/>
          <xdr:cNvGrpSpPr/>
        </xdr:nvGrpSpPr>
        <xdr:grpSpPr>
          <a:xfrm>
            <a:off x="7938720" y="18891720"/>
            <a:ext cx="209880" cy="1230480"/>
            <a:chOff x="7938720" y="18891720"/>
            <a:chExt cx="209880" cy="1230480"/>
          </a:xfrm>
        </xdr:grpSpPr>
        <xdr:sp>
          <xdr:nvSpPr>
            <xdr:cNvPr id="1843" name="Line 2277"/>
            <xdr:cNvSpPr/>
          </xdr:nvSpPr>
          <xdr:spPr>
            <a:xfrm>
              <a:off x="7947000" y="1952280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44" name="Line 2278"/>
            <xdr:cNvSpPr/>
          </xdr:nvSpPr>
          <xdr:spPr>
            <a:xfrm flipH="1">
              <a:off x="8010000" y="18891720"/>
              <a:ext cx="3600" cy="6242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45" name="Line 2279"/>
            <xdr:cNvSpPr/>
          </xdr:nvSpPr>
          <xdr:spPr>
            <a:xfrm flipH="1">
              <a:off x="8051400" y="19522800"/>
              <a:ext cx="3600" cy="599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46" name="Line 2280"/>
            <xdr:cNvSpPr/>
          </xdr:nvSpPr>
          <xdr:spPr>
            <a:xfrm flipH="1">
              <a:off x="7992000" y="195228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47" name="Line 2281"/>
            <xdr:cNvSpPr/>
          </xdr:nvSpPr>
          <xdr:spPr>
            <a:xfrm flipH="1">
              <a:off x="8055000" y="195228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48" name="Oval 2282"/>
            <xdr:cNvSpPr/>
          </xdr:nvSpPr>
          <xdr:spPr>
            <a:xfrm>
              <a:off x="7938720" y="19174320"/>
              <a:ext cx="15840" cy="65592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49" name="Line 2283"/>
            <xdr:cNvSpPr/>
          </xdr:nvSpPr>
          <xdr:spPr>
            <a:xfrm>
              <a:off x="8069040" y="19522800"/>
              <a:ext cx="7956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112</xdr:row>
      <xdr:rowOff>163800</xdr:rowOff>
    </xdr:from>
    <xdr:to>
      <xdr:col>16</xdr:col>
      <xdr:colOff>636840</xdr:colOff>
      <xdr:row>114</xdr:row>
      <xdr:rowOff>22680</xdr:rowOff>
    </xdr:to>
    <xdr:grpSp>
      <xdr:nvGrpSpPr>
        <xdr:cNvPr id="1850" name="Group 2284"/>
        <xdr:cNvGrpSpPr/>
      </xdr:nvGrpSpPr>
      <xdr:grpSpPr>
        <a:xfrm>
          <a:off x="7939080" y="19234440"/>
          <a:ext cx="209520" cy="1326240"/>
          <a:chOff x="7939080" y="19234440"/>
          <a:chExt cx="209520" cy="1326240"/>
        </a:xfrm>
      </xdr:grpSpPr>
      <xdr:sp>
        <xdr:nvSpPr>
          <xdr:cNvPr id="1851" name="Line 2285"/>
          <xdr:cNvSpPr/>
        </xdr:nvSpPr>
        <xdr:spPr>
          <a:xfrm>
            <a:off x="8014320" y="192981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52" name="Line 2286"/>
          <xdr:cNvSpPr/>
        </xdr:nvSpPr>
        <xdr:spPr>
          <a:xfrm flipH="1">
            <a:off x="8021520" y="1930032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53" name="Line 2287"/>
          <xdr:cNvSpPr/>
        </xdr:nvSpPr>
        <xdr:spPr>
          <a:xfrm>
            <a:off x="8030880" y="192981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54" name="Line 2288"/>
          <xdr:cNvSpPr/>
        </xdr:nvSpPr>
        <xdr:spPr>
          <a:xfrm flipH="1">
            <a:off x="8036280" y="19300320"/>
            <a:ext cx="86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55" name="Line 2289"/>
          <xdr:cNvSpPr/>
        </xdr:nvSpPr>
        <xdr:spPr>
          <a:xfrm>
            <a:off x="8044920" y="192981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856" name="Group 2290"/>
          <xdr:cNvGrpSpPr/>
        </xdr:nvGrpSpPr>
        <xdr:grpSpPr>
          <a:xfrm>
            <a:off x="7939080" y="19234440"/>
            <a:ext cx="209520" cy="1223280"/>
            <a:chOff x="7939080" y="19234440"/>
            <a:chExt cx="209520" cy="1223280"/>
          </a:xfrm>
        </xdr:grpSpPr>
        <xdr:sp>
          <xdr:nvSpPr>
            <xdr:cNvPr id="1857" name="Line 2291"/>
            <xdr:cNvSpPr/>
          </xdr:nvSpPr>
          <xdr:spPr>
            <a:xfrm>
              <a:off x="7947360" y="1986876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58" name="Line 2292"/>
            <xdr:cNvSpPr/>
          </xdr:nvSpPr>
          <xdr:spPr>
            <a:xfrm flipH="1">
              <a:off x="8010360" y="19234440"/>
              <a:ext cx="3600" cy="620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59" name="Line 2293"/>
            <xdr:cNvSpPr/>
          </xdr:nvSpPr>
          <xdr:spPr>
            <a:xfrm flipH="1">
              <a:off x="8051400" y="19868760"/>
              <a:ext cx="3600" cy="5889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60" name="Line 2294"/>
            <xdr:cNvSpPr/>
          </xdr:nvSpPr>
          <xdr:spPr>
            <a:xfrm flipH="1">
              <a:off x="7992360" y="1986876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61" name="Line 2295"/>
            <xdr:cNvSpPr/>
          </xdr:nvSpPr>
          <xdr:spPr>
            <a:xfrm flipH="1">
              <a:off x="8055360" y="1986876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62" name="Oval 2296"/>
            <xdr:cNvSpPr/>
          </xdr:nvSpPr>
          <xdr:spPr>
            <a:xfrm>
              <a:off x="7939080" y="19519920"/>
              <a:ext cx="15840" cy="65232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63" name="Line 2297"/>
            <xdr:cNvSpPr/>
          </xdr:nvSpPr>
          <xdr:spPr>
            <a:xfrm>
              <a:off x="8069400" y="1986876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585360</xdr:colOff>
      <xdr:row>114</xdr:row>
      <xdr:rowOff>156240</xdr:rowOff>
    </xdr:from>
    <xdr:to>
      <xdr:col>16</xdr:col>
      <xdr:colOff>636480</xdr:colOff>
      <xdr:row>116</xdr:row>
      <xdr:rowOff>15480</xdr:rowOff>
    </xdr:to>
    <xdr:grpSp>
      <xdr:nvGrpSpPr>
        <xdr:cNvPr id="1864" name="Group 2298"/>
        <xdr:cNvGrpSpPr/>
      </xdr:nvGrpSpPr>
      <xdr:grpSpPr>
        <a:xfrm>
          <a:off x="7938720" y="19577520"/>
          <a:ext cx="209880" cy="1326240"/>
          <a:chOff x="7938720" y="19577520"/>
          <a:chExt cx="209880" cy="1326240"/>
        </a:xfrm>
      </xdr:grpSpPr>
      <xdr:sp>
        <xdr:nvSpPr>
          <xdr:cNvPr id="1865" name="Line 2299"/>
          <xdr:cNvSpPr/>
        </xdr:nvSpPr>
        <xdr:spPr>
          <a:xfrm>
            <a:off x="8014320" y="19634400"/>
            <a:ext cx="64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66" name="Line 2300"/>
          <xdr:cNvSpPr/>
        </xdr:nvSpPr>
        <xdr:spPr>
          <a:xfrm flipH="1">
            <a:off x="8021160" y="19634400"/>
            <a:ext cx="864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67" name="Line 2301"/>
          <xdr:cNvSpPr/>
        </xdr:nvSpPr>
        <xdr:spPr>
          <a:xfrm>
            <a:off x="8030520" y="19634400"/>
            <a:ext cx="684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68" name="Line 2302"/>
          <xdr:cNvSpPr/>
        </xdr:nvSpPr>
        <xdr:spPr>
          <a:xfrm flipH="1">
            <a:off x="8036280" y="19634400"/>
            <a:ext cx="82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69" name="Line 2303"/>
          <xdr:cNvSpPr/>
        </xdr:nvSpPr>
        <xdr:spPr>
          <a:xfrm>
            <a:off x="8044920" y="19634400"/>
            <a:ext cx="64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870" name="Group 2304"/>
          <xdr:cNvGrpSpPr/>
        </xdr:nvGrpSpPr>
        <xdr:grpSpPr>
          <a:xfrm>
            <a:off x="7938720" y="19577520"/>
            <a:ext cx="209880" cy="1230480"/>
            <a:chOff x="7938720" y="19577520"/>
            <a:chExt cx="209880" cy="1230480"/>
          </a:xfrm>
        </xdr:grpSpPr>
        <xdr:sp>
          <xdr:nvSpPr>
            <xdr:cNvPr id="1871" name="Line 2305"/>
            <xdr:cNvSpPr/>
          </xdr:nvSpPr>
          <xdr:spPr>
            <a:xfrm>
              <a:off x="7947000" y="2020860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72" name="Line 2306"/>
            <xdr:cNvSpPr/>
          </xdr:nvSpPr>
          <xdr:spPr>
            <a:xfrm flipH="1">
              <a:off x="8010000" y="19577520"/>
              <a:ext cx="3600" cy="6242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73" name="Line 2307"/>
            <xdr:cNvSpPr/>
          </xdr:nvSpPr>
          <xdr:spPr>
            <a:xfrm flipH="1">
              <a:off x="8051400" y="20208600"/>
              <a:ext cx="3600" cy="599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74" name="Line 2308"/>
            <xdr:cNvSpPr/>
          </xdr:nvSpPr>
          <xdr:spPr>
            <a:xfrm flipH="1">
              <a:off x="7992000" y="202086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75" name="Line 2309"/>
            <xdr:cNvSpPr/>
          </xdr:nvSpPr>
          <xdr:spPr>
            <a:xfrm flipH="1">
              <a:off x="8055000" y="202086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76" name="Oval 2310"/>
            <xdr:cNvSpPr/>
          </xdr:nvSpPr>
          <xdr:spPr>
            <a:xfrm>
              <a:off x="7938720" y="19860120"/>
              <a:ext cx="15840" cy="65592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77" name="Line 2311"/>
            <xdr:cNvSpPr/>
          </xdr:nvSpPr>
          <xdr:spPr>
            <a:xfrm>
              <a:off x="8069040" y="20208600"/>
              <a:ext cx="7956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116</xdr:row>
      <xdr:rowOff>148320</xdr:rowOff>
    </xdr:from>
    <xdr:to>
      <xdr:col>16</xdr:col>
      <xdr:colOff>636840</xdr:colOff>
      <xdr:row>118</xdr:row>
      <xdr:rowOff>7560</xdr:rowOff>
    </xdr:to>
    <xdr:grpSp>
      <xdr:nvGrpSpPr>
        <xdr:cNvPr id="1878" name="Group 2312"/>
        <xdr:cNvGrpSpPr/>
      </xdr:nvGrpSpPr>
      <xdr:grpSpPr>
        <a:xfrm>
          <a:off x="7939080" y="19920240"/>
          <a:ext cx="209520" cy="1326240"/>
          <a:chOff x="7939080" y="19920240"/>
          <a:chExt cx="209520" cy="1326240"/>
        </a:xfrm>
      </xdr:grpSpPr>
      <xdr:sp>
        <xdr:nvSpPr>
          <xdr:cNvPr id="1879" name="Line 2313"/>
          <xdr:cNvSpPr/>
        </xdr:nvSpPr>
        <xdr:spPr>
          <a:xfrm>
            <a:off x="8014320" y="199839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80" name="Line 2314"/>
          <xdr:cNvSpPr/>
        </xdr:nvSpPr>
        <xdr:spPr>
          <a:xfrm flipH="1">
            <a:off x="8021520" y="1998612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81" name="Line 2315"/>
          <xdr:cNvSpPr/>
        </xdr:nvSpPr>
        <xdr:spPr>
          <a:xfrm>
            <a:off x="8030880" y="199839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82" name="Line 2316"/>
          <xdr:cNvSpPr/>
        </xdr:nvSpPr>
        <xdr:spPr>
          <a:xfrm flipH="1">
            <a:off x="8036280" y="19986120"/>
            <a:ext cx="86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83" name="Line 2317"/>
          <xdr:cNvSpPr/>
        </xdr:nvSpPr>
        <xdr:spPr>
          <a:xfrm>
            <a:off x="8044920" y="199839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884" name="Group 2318"/>
          <xdr:cNvGrpSpPr/>
        </xdr:nvGrpSpPr>
        <xdr:grpSpPr>
          <a:xfrm>
            <a:off x="7939080" y="19920240"/>
            <a:ext cx="209520" cy="1223280"/>
            <a:chOff x="7939080" y="19920240"/>
            <a:chExt cx="209520" cy="1223280"/>
          </a:xfrm>
        </xdr:grpSpPr>
        <xdr:sp>
          <xdr:nvSpPr>
            <xdr:cNvPr id="1885" name="Line 2319"/>
            <xdr:cNvSpPr/>
          </xdr:nvSpPr>
          <xdr:spPr>
            <a:xfrm>
              <a:off x="7947360" y="2055456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86" name="Line 2320"/>
            <xdr:cNvSpPr/>
          </xdr:nvSpPr>
          <xdr:spPr>
            <a:xfrm flipH="1">
              <a:off x="8010360" y="19920240"/>
              <a:ext cx="3600" cy="620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87" name="Line 2321"/>
            <xdr:cNvSpPr/>
          </xdr:nvSpPr>
          <xdr:spPr>
            <a:xfrm flipH="1">
              <a:off x="8051400" y="20554560"/>
              <a:ext cx="3600" cy="5889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88" name="Line 2322"/>
            <xdr:cNvSpPr/>
          </xdr:nvSpPr>
          <xdr:spPr>
            <a:xfrm flipH="1">
              <a:off x="7992360" y="2055456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89" name="Line 2323"/>
            <xdr:cNvSpPr/>
          </xdr:nvSpPr>
          <xdr:spPr>
            <a:xfrm flipH="1">
              <a:off x="8055360" y="2055456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90" name="Oval 2324"/>
            <xdr:cNvSpPr/>
          </xdr:nvSpPr>
          <xdr:spPr>
            <a:xfrm>
              <a:off x="7939080" y="20205720"/>
              <a:ext cx="15840" cy="65232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891" name="Line 2325"/>
            <xdr:cNvSpPr/>
          </xdr:nvSpPr>
          <xdr:spPr>
            <a:xfrm>
              <a:off x="8069400" y="2055456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585360</xdr:colOff>
      <xdr:row>118</xdr:row>
      <xdr:rowOff>141120</xdr:rowOff>
    </xdr:from>
    <xdr:to>
      <xdr:col>16</xdr:col>
      <xdr:colOff>636480</xdr:colOff>
      <xdr:row>120</xdr:row>
      <xdr:rowOff>360</xdr:rowOff>
    </xdr:to>
    <xdr:grpSp>
      <xdr:nvGrpSpPr>
        <xdr:cNvPr id="1892" name="Group 2326"/>
        <xdr:cNvGrpSpPr/>
      </xdr:nvGrpSpPr>
      <xdr:grpSpPr>
        <a:xfrm>
          <a:off x="7938720" y="20263320"/>
          <a:ext cx="209880" cy="1326240"/>
          <a:chOff x="7938720" y="20263320"/>
          <a:chExt cx="209880" cy="1326240"/>
        </a:xfrm>
      </xdr:grpSpPr>
      <xdr:sp>
        <xdr:nvSpPr>
          <xdr:cNvPr id="1893" name="Line 2327"/>
          <xdr:cNvSpPr/>
        </xdr:nvSpPr>
        <xdr:spPr>
          <a:xfrm>
            <a:off x="8014320" y="20320200"/>
            <a:ext cx="64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94" name="Line 2328"/>
          <xdr:cNvSpPr/>
        </xdr:nvSpPr>
        <xdr:spPr>
          <a:xfrm flipH="1">
            <a:off x="8021160" y="20320200"/>
            <a:ext cx="864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95" name="Line 2329"/>
          <xdr:cNvSpPr/>
        </xdr:nvSpPr>
        <xdr:spPr>
          <a:xfrm>
            <a:off x="8030520" y="20320200"/>
            <a:ext cx="684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96" name="Line 2330"/>
          <xdr:cNvSpPr/>
        </xdr:nvSpPr>
        <xdr:spPr>
          <a:xfrm flipH="1">
            <a:off x="8036280" y="20320200"/>
            <a:ext cx="82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897" name="Line 2331"/>
          <xdr:cNvSpPr/>
        </xdr:nvSpPr>
        <xdr:spPr>
          <a:xfrm>
            <a:off x="8044920" y="20320200"/>
            <a:ext cx="64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898" name="Group 2332"/>
          <xdr:cNvGrpSpPr/>
        </xdr:nvGrpSpPr>
        <xdr:grpSpPr>
          <a:xfrm>
            <a:off x="7938720" y="20263320"/>
            <a:ext cx="209880" cy="1230480"/>
            <a:chOff x="7938720" y="20263320"/>
            <a:chExt cx="209880" cy="1230480"/>
          </a:xfrm>
        </xdr:grpSpPr>
        <xdr:sp>
          <xdr:nvSpPr>
            <xdr:cNvPr id="1899" name="Line 2333"/>
            <xdr:cNvSpPr/>
          </xdr:nvSpPr>
          <xdr:spPr>
            <a:xfrm>
              <a:off x="7947000" y="2089440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00" name="Line 2334"/>
            <xdr:cNvSpPr/>
          </xdr:nvSpPr>
          <xdr:spPr>
            <a:xfrm flipH="1">
              <a:off x="8010000" y="20263320"/>
              <a:ext cx="3600" cy="6242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01" name="Line 2335"/>
            <xdr:cNvSpPr/>
          </xdr:nvSpPr>
          <xdr:spPr>
            <a:xfrm flipH="1">
              <a:off x="8051400" y="20894400"/>
              <a:ext cx="3600" cy="599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02" name="Line 2336"/>
            <xdr:cNvSpPr/>
          </xdr:nvSpPr>
          <xdr:spPr>
            <a:xfrm flipH="1">
              <a:off x="7992000" y="208944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03" name="Line 2337"/>
            <xdr:cNvSpPr/>
          </xdr:nvSpPr>
          <xdr:spPr>
            <a:xfrm flipH="1">
              <a:off x="8055000" y="208944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04" name="Oval 2338"/>
            <xdr:cNvSpPr/>
          </xdr:nvSpPr>
          <xdr:spPr>
            <a:xfrm>
              <a:off x="7938720" y="20545920"/>
              <a:ext cx="15840" cy="65592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05" name="Line 2339"/>
            <xdr:cNvSpPr/>
          </xdr:nvSpPr>
          <xdr:spPr>
            <a:xfrm>
              <a:off x="8069040" y="20894400"/>
              <a:ext cx="7956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120</xdr:row>
      <xdr:rowOff>133200</xdr:rowOff>
    </xdr:from>
    <xdr:to>
      <xdr:col>16</xdr:col>
      <xdr:colOff>636840</xdr:colOff>
      <xdr:row>121</xdr:row>
      <xdr:rowOff>167400</xdr:rowOff>
    </xdr:to>
    <xdr:grpSp>
      <xdr:nvGrpSpPr>
        <xdr:cNvPr id="1906" name="Group 2340"/>
        <xdr:cNvGrpSpPr/>
      </xdr:nvGrpSpPr>
      <xdr:grpSpPr>
        <a:xfrm>
          <a:off x="7939080" y="20606040"/>
          <a:ext cx="209520" cy="1326240"/>
          <a:chOff x="7939080" y="20606040"/>
          <a:chExt cx="209520" cy="1326240"/>
        </a:xfrm>
      </xdr:grpSpPr>
      <xdr:sp>
        <xdr:nvSpPr>
          <xdr:cNvPr id="1907" name="Line 2341"/>
          <xdr:cNvSpPr/>
        </xdr:nvSpPr>
        <xdr:spPr>
          <a:xfrm>
            <a:off x="8014320" y="206697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08" name="Line 2342"/>
          <xdr:cNvSpPr/>
        </xdr:nvSpPr>
        <xdr:spPr>
          <a:xfrm flipH="1">
            <a:off x="8021520" y="2067192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09" name="Line 2343"/>
          <xdr:cNvSpPr/>
        </xdr:nvSpPr>
        <xdr:spPr>
          <a:xfrm>
            <a:off x="8030880" y="206697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10" name="Line 2344"/>
          <xdr:cNvSpPr/>
        </xdr:nvSpPr>
        <xdr:spPr>
          <a:xfrm flipH="1">
            <a:off x="8036280" y="20671920"/>
            <a:ext cx="86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11" name="Line 2345"/>
          <xdr:cNvSpPr/>
        </xdr:nvSpPr>
        <xdr:spPr>
          <a:xfrm>
            <a:off x="8044920" y="206697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912" name="Group 2346"/>
          <xdr:cNvGrpSpPr/>
        </xdr:nvGrpSpPr>
        <xdr:grpSpPr>
          <a:xfrm>
            <a:off x="7939080" y="20606040"/>
            <a:ext cx="209520" cy="1223280"/>
            <a:chOff x="7939080" y="20606040"/>
            <a:chExt cx="209520" cy="1223280"/>
          </a:xfrm>
        </xdr:grpSpPr>
        <xdr:sp>
          <xdr:nvSpPr>
            <xdr:cNvPr id="1913" name="Line 2347"/>
            <xdr:cNvSpPr/>
          </xdr:nvSpPr>
          <xdr:spPr>
            <a:xfrm>
              <a:off x="7947360" y="2124036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14" name="Line 2348"/>
            <xdr:cNvSpPr/>
          </xdr:nvSpPr>
          <xdr:spPr>
            <a:xfrm flipH="1">
              <a:off x="8010360" y="20606040"/>
              <a:ext cx="3600" cy="620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15" name="Line 2349"/>
            <xdr:cNvSpPr/>
          </xdr:nvSpPr>
          <xdr:spPr>
            <a:xfrm flipH="1">
              <a:off x="8051400" y="21240360"/>
              <a:ext cx="3600" cy="5889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16" name="Line 2350"/>
            <xdr:cNvSpPr/>
          </xdr:nvSpPr>
          <xdr:spPr>
            <a:xfrm flipH="1">
              <a:off x="7992360" y="2124036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17" name="Line 2351"/>
            <xdr:cNvSpPr/>
          </xdr:nvSpPr>
          <xdr:spPr>
            <a:xfrm flipH="1">
              <a:off x="8055360" y="2124036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18" name="Oval 2352"/>
            <xdr:cNvSpPr/>
          </xdr:nvSpPr>
          <xdr:spPr>
            <a:xfrm>
              <a:off x="7939080" y="20891520"/>
              <a:ext cx="15840" cy="65232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19" name="Line 2353"/>
            <xdr:cNvSpPr/>
          </xdr:nvSpPr>
          <xdr:spPr>
            <a:xfrm>
              <a:off x="8069400" y="2124036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585360</xdr:colOff>
      <xdr:row>122</xdr:row>
      <xdr:rowOff>125640</xdr:rowOff>
    </xdr:from>
    <xdr:to>
      <xdr:col>16</xdr:col>
      <xdr:colOff>636480</xdr:colOff>
      <xdr:row>123</xdr:row>
      <xdr:rowOff>160200</xdr:rowOff>
    </xdr:to>
    <xdr:grpSp>
      <xdr:nvGrpSpPr>
        <xdr:cNvPr id="1920" name="Group 2354"/>
        <xdr:cNvGrpSpPr/>
      </xdr:nvGrpSpPr>
      <xdr:grpSpPr>
        <a:xfrm>
          <a:off x="7938720" y="20949120"/>
          <a:ext cx="209880" cy="1326240"/>
          <a:chOff x="7938720" y="20949120"/>
          <a:chExt cx="209880" cy="1326240"/>
        </a:xfrm>
      </xdr:grpSpPr>
      <xdr:sp>
        <xdr:nvSpPr>
          <xdr:cNvPr id="1921" name="Line 2355"/>
          <xdr:cNvSpPr/>
        </xdr:nvSpPr>
        <xdr:spPr>
          <a:xfrm>
            <a:off x="8014320" y="21006000"/>
            <a:ext cx="64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22" name="Line 2356"/>
          <xdr:cNvSpPr/>
        </xdr:nvSpPr>
        <xdr:spPr>
          <a:xfrm flipH="1">
            <a:off x="8021160" y="21006000"/>
            <a:ext cx="864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23" name="Line 2357"/>
          <xdr:cNvSpPr/>
        </xdr:nvSpPr>
        <xdr:spPr>
          <a:xfrm>
            <a:off x="8030520" y="21006000"/>
            <a:ext cx="684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24" name="Line 2358"/>
          <xdr:cNvSpPr/>
        </xdr:nvSpPr>
        <xdr:spPr>
          <a:xfrm flipH="1">
            <a:off x="8036280" y="21006000"/>
            <a:ext cx="82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25" name="Line 2359"/>
          <xdr:cNvSpPr/>
        </xdr:nvSpPr>
        <xdr:spPr>
          <a:xfrm>
            <a:off x="8044920" y="21006000"/>
            <a:ext cx="64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926" name="Group 2360"/>
          <xdr:cNvGrpSpPr/>
        </xdr:nvGrpSpPr>
        <xdr:grpSpPr>
          <a:xfrm>
            <a:off x="7938720" y="20949120"/>
            <a:ext cx="209880" cy="1230480"/>
            <a:chOff x="7938720" y="20949120"/>
            <a:chExt cx="209880" cy="1230480"/>
          </a:xfrm>
        </xdr:grpSpPr>
        <xdr:sp>
          <xdr:nvSpPr>
            <xdr:cNvPr id="1927" name="Line 2361"/>
            <xdr:cNvSpPr/>
          </xdr:nvSpPr>
          <xdr:spPr>
            <a:xfrm>
              <a:off x="7947000" y="2158020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28" name="Line 2362"/>
            <xdr:cNvSpPr/>
          </xdr:nvSpPr>
          <xdr:spPr>
            <a:xfrm flipH="1">
              <a:off x="8010000" y="20949120"/>
              <a:ext cx="3600" cy="6242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29" name="Line 2363"/>
            <xdr:cNvSpPr/>
          </xdr:nvSpPr>
          <xdr:spPr>
            <a:xfrm flipH="1">
              <a:off x="8051400" y="21580200"/>
              <a:ext cx="3600" cy="599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30" name="Line 2364"/>
            <xdr:cNvSpPr/>
          </xdr:nvSpPr>
          <xdr:spPr>
            <a:xfrm flipH="1">
              <a:off x="7992000" y="215802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31" name="Line 2365"/>
            <xdr:cNvSpPr/>
          </xdr:nvSpPr>
          <xdr:spPr>
            <a:xfrm flipH="1">
              <a:off x="8055000" y="215802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32" name="Oval 2366"/>
            <xdr:cNvSpPr/>
          </xdr:nvSpPr>
          <xdr:spPr>
            <a:xfrm>
              <a:off x="7938720" y="21231720"/>
              <a:ext cx="15840" cy="65592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33" name="Line 2367"/>
            <xdr:cNvSpPr/>
          </xdr:nvSpPr>
          <xdr:spPr>
            <a:xfrm>
              <a:off x="8069040" y="21580200"/>
              <a:ext cx="7956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124</xdr:row>
      <xdr:rowOff>118080</xdr:rowOff>
    </xdr:from>
    <xdr:to>
      <xdr:col>16</xdr:col>
      <xdr:colOff>636840</xdr:colOff>
      <xdr:row>125</xdr:row>
      <xdr:rowOff>152280</xdr:rowOff>
    </xdr:to>
    <xdr:grpSp>
      <xdr:nvGrpSpPr>
        <xdr:cNvPr id="1934" name="Group 2368"/>
        <xdr:cNvGrpSpPr/>
      </xdr:nvGrpSpPr>
      <xdr:grpSpPr>
        <a:xfrm>
          <a:off x="7939080" y="21291840"/>
          <a:ext cx="209520" cy="1326240"/>
          <a:chOff x="7939080" y="21291840"/>
          <a:chExt cx="209520" cy="1326240"/>
        </a:xfrm>
      </xdr:grpSpPr>
      <xdr:sp>
        <xdr:nvSpPr>
          <xdr:cNvPr id="1935" name="Line 2369"/>
          <xdr:cNvSpPr/>
        </xdr:nvSpPr>
        <xdr:spPr>
          <a:xfrm>
            <a:off x="8014320" y="213555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36" name="Line 2370"/>
          <xdr:cNvSpPr/>
        </xdr:nvSpPr>
        <xdr:spPr>
          <a:xfrm flipH="1">
            <a:off x="8021520" y="2135772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37" name="Line 2371"/>
          <xdr:cNvSpPr/>
        </xdr:nvSpPr>
        <xdr:spPr>
          <a:xfrm>
            <a:off x="8030880" y="213555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38" name="Line 2372"/>
          <xdr:cNvSpPr/>
        </xdr:nvSpPr>
        <xdr:spPr>
          <a:xfrm flipH="1">
            <a:off x="8036280" y="21357720"/>
            <a:ext cx="86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39" name="Line 2373"/>
          <xdr:cNvSpPr/>
        </xdr:nvSpPr>
        <xdr:spPr>
          <a:xfrm>
            <a:off x="8044920" y="213555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940" name="Group 2374"/>
          <xdr:cNvGrpSpPr/>
        </xdr:nvGrpSpPr>
        <xdr:grpSpPr>
          <a:xfrm>
            <a:off x="7939080" y="21291840"/>
            <a:ext cx="209520" cy="1223280"/>
            <a:chOff x="7939080" y="21291840"/>
            <a:chExt cx="209520" cy="1223280"/>
          </a:xfrm>
        </xdr:grpSpPr>
        <xdr:sp>
          <xdr:nvSpPr>
            <xdr:cNvPr id="1941" name="Line 2375"/>
            <xdr:cNvSpPr/>
          </xdr:nvSpPr>
          <xdr:spPr>
            <a:xfrm>
              <a:off x="7947360" y="2192616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42" name="Line 2376"/>
            <xdr:cNvSpPr/>
          </xdr:nvSpPr>
          <xdr:spPr>
            <a:xfrm flipH="1">
              <a:off x="8010360" y="21291840"/>
              <a:ext cx="3600" cy="620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43" name="Line 2377"/>
            <xdr:cNvSpPr/>
          </xdr:nvSpPr>
          <xdr:spPr>
            <a:xfrm flipH="1">
              <a:off x="8051400" y="21926160"/>
              <a:ext cx="3600" cy="5889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44" name="Line 2378"/>
            <xdr:cNvSpPr/>
          </xdr:nvSpPr>
          <xdr:spPr>
            <a:xfrm flipH="1">
              <a:off x="7992360" y="2192616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45" name="Line 2379"/>
            <xdr:cNvSpPr/>
          </xdr:nvSpPr>
          <xdr:spPr>
            <a:xfrm flipH="1">
              <a:off x="8055360" y="2192616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46" name="Oval 2380"/>
            <xdr:cNvSpPr/>
          </xdr:nvSpPr>
          <xdr:spPr>
            <a:xfrm>
              <a:off x="7939080" y="21577320"/>
              <a:ext cx="15840" cy="65232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47" name="Line 2381"/>
            <xdr:cNvSpPr/>
          </xdr:nvSpPr>
          <xdr:spPr>
            <a:xfrm>
              <a:off x="8069400" y="2192616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585360</xdr:colOff>
      <xdr:row>126</xdr:row>
      <xdr:rowOff>110520</xdr:rowOff>
    </xdr:from>
    <xdr:to>
      <xdr:col>16</xdr:col>
      <xdr:colOff>636480</xdr:colOff>
      <xdr:row>127</xdr:row>
      <xdr:rowOff>145080</xdr:rowOff>
    </xdr:to>
    <xdr:grpSp>
      <xdr:nvGrpSpPr>
        <xdr:cNvPr id="1948" name="Group 2382"/>
        <xdr:cNvGrpSpPr/>
      </xdr:nvGrpSpPr>
      <xdr:grpSpPr>
        <a:xfrm>
          <a:off x="7938720" y="21634920"/>
          <a:ext cx="209880" cy="1326240"/>
          <a:chOff x="7938720" y="21634920"/>
          <a:chExt cx="209880" cy="1326240"/>
        </a:xfrm>
      </xdr:grpSpPr>
      <xdr:sp>
        <xdr:nvSpPr>
          <xdr:cNvPr id="1949" name="Line 2383"/>
          <xdr:cNvSpPr/>
        </xdr:nvSpPr>
        <xdr:spPr>
          <a:xfrm>
            <a:off x="8014320" y="21691800"/>
            <a:ext cx="64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50" name="Line 2384"/>
          <xdr:cNvSpPr/>
        </xdr:nvSpPr>
        <xdr:spPr>
          <a:xfrm flipH="1">
            <a:off x="8021160" y="21691800"/>
            <a:ext cx="864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51" name="Line 2385"/>
          <xdr:cNvSpPr/>
        </xdr:nvSpPr>
        <xdr:spPr>
          <a:xfrm>
            <a:off x="8030520" y="21691800"/>
            <a:ext cx="684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52" name="Line 2386"/>
          <xdr:cNvSpPr/>
        </xdr:nvSpPr>
        <xdr:spPr>
          <a:xfrm flipH="1">
            <a:off x="8036280" y="21691800"/>
            <a:ext cx="82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53" name="Line 2387"/>
          <xdr:cNvSpPr/>
        </xdr:nvSpPr>
        <xdr:spPr>
          <a:xfrm>
            <a:off x="8044920" y="21691800"/>
            <a:ext cx="64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954" name="Group 2388"/>
          <xdr:cNvGrpSpPr/>
        </xdr:nvGrpSpPr>
        <xdr:grpSpPr>
          <a:xfrm>
            <a:off x="7938720" y="21634920"/>
            <a:ext cx="209880" cy="1230480"/>
            <a:chOff x="7938720" y="21634920"/>
            <a:chExt cx="209880" cy="1230480"/>
          </a:xfrm>
        </xdr:grpSpPr>
        <xdr:sp>
          <xdr:nvSpPr>
            <xdr:cNvPr id="1955" name="Line 2389"/>
            <xdr:cNvSpPr/>
          </xdr:nvSpPr>
          <xdr:spPr>
            <a:xfrm>
              <a:off x="7947000" y="2226600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56" name="Line 2390"/>
            <xdr:cNvSpPr/>
          </xdr:nvSpPr>
          <xdr:spPr>
            <a:xfrm flipH="1">
              <a:off x="8010000" y="21634920"/>
              <a:ext cx="3600" cy="6242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57" name="Line 2391"/>
            <xdr:cNvSpPr/>
          </xdr:nvSpPr>
          <xdr:spPr>
            <a:xfrm flipH="1">
              <a:off x="8051400" y="22266000"/>
              <a:ext cx="3600" cy="599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58" name="Line 2392"/>
            <xdr:cNvSpPr/>
          </xdr:nvSpPr>
          <xdr:spPr>
            <a:xfrm flipH="1">
              <a:off x="7992000" y="222660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59" name="Line 2393"/>
            <xdr:cNvSpPr/>
          </xdr:nvSpPr>
          <xdr:spPr>
            <a:xfrm flipH="1">
              <a:off x="8055000" y="222660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60" name="Oval 2394"/>
            <xdr:cNvSpPr/>
          </xdr:nvSpPr>
          <xdr:spPr>
            <a:xfrm>
              <a:off x="7938720" y="21917520"/>
              <a:ext cx="15840" cy="65592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61" name="Line 2395"/>
            <xdr:cNvSpPr/>
          </xdr:nvSpPr>
          <xdr:spPr>
            <a:xfrm>
              <a:off x="8069040" y="22266000"/>
              <a:ext cx="7956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128</xdr:row>
      <xdr:rowOff>102600</xdr:rowOff>
    </xdr:from>
    <xdr:to>
      <xdr:col>16</xdr:col>
      <xdr:colOff>636840</xdr:colOff>
      <xdr:row>129</xdr:row>
      <xdr:rowOff>136800</xdr:rowOff>
    </xdr:to>
    <xdr:grpSp>
      <xdr:nvGrpSpPr>
        <xdr:cNvPr id="1962" name="Group 2396"/>
        <xdr:cNvGrpSpPr/>
      </xdr:nvGrpSpPr>
      <xdr:grpSpPr>
        <a:xfrm>
          <a:off x="7939080" y="21977640"/>
          <a:ext cx="209520" cy="1326240"/>
          <a:chOff x="7939080" y="21977640"/>
          <a:chExt cx="209520" cy="1326240"/>
        </a:xfrm>
      </xdr:grpSpPr>
      <xdr:sp>
        <xdr:nvSpPr>
          <xdr:cNvPr id="1963" name="Line 2397"/>
          <xdr:cNvSpPr/>
        </xdr:nvSpPr>
        <xdr:spPr>
          <a:xfrm>
            <a:off x="8014320" y="220413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64" name="Line 2398"/>
          <xdr:cNvSpPr/>
        </xdr:nvSpPr>
        <xdr:spPr>
          <a:xfrm flipH="1">
            <a:off x="8021520" y="22043520"/>
            <a:ext cx="828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65" name="Line 2399"/>
          <xdr:cNvSpPr/>
        </xdr:nvSpPr>
        <xdr:spPr>
          <a:xfrm>
            <a:off x="8030880" y="220413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66" name="Line 2400"/>
          <xdr:cNvSpPr/>
        </xdr:nvSpPr>
        <xdr:spPr>
          <a:xfrm flipH="1">
            <a:off x="8036280" y="22043520"/>
            <a:ext cx="8640" cy="1260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1967" name="Line 2401"/>
          <xdr:cNvSpPr/>
        </xdr:nvSpPr>
        <xdr:spPr>
          <a:xfrm>
            <a:off x="8044920" y="22041360"/>
            <a:ext cx="6840" cy="1253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1968" name="Group 2402"/>
          <xdr:cNvGrpSpPr/>
        </xdr:nvGrpSpPr>
        <xdr:grpSpPr>
          <a:xfrm>
            <a:off x="7939080" y="21977640"/>
            <a:ext cx="209520" cy="1223280"/>
            <a:chOff x="7939080" y="21977640"/>
            <a:chExt cx="209520" cy="1223280"/>
          </a:xfrm>
        </xdr:grpSpPr>
        <xdr:sp>
          <xdr:nvSpPr>
            <xdr:cNvPr id="1969" name="Line 2403"/>
            <xdr:cNvSpPr/>
          </xdr:nvSpPr>
          <xdr:spPr>
            <a:xfrm>
              <a:off x="7947360" y="2261196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70" name="Line 2404"/>
            <xdr:cNvSpPr/>
          </xdr:nvSpPr>
          <xdr:spPr>
            <a:xfrm flipH="1">
              <a:off x="8010360" y="21977640"/>
              <a:ext cx="3600" cy="620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71" name="Line 2405"/>
            <xdr:cNvSpPr/>
          </xdr:nvSpPr>
          <xdr:spPr>
            <a:xfrm flipH="1">
              <a:off x="8051400" y="22611960"/>
              <a:ext cx="3600" cy="5889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72" name="Line 2406"/>
            <xdr:cNvSpPr/>
          </xdr:nvSpPr>
          <xdr:spPr>
            <a:xfrm flipH="1">
              <a:off x="7992360" y="2261196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73" name="Line 2407"/>
            <xdr:cNvSpPr/>
          </xdr:nvSpPr>
          <xdr:spPr>
            <a:xfrm flipH="1">
              <a:off x="8055360" y="2261196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74" name="Oval 2408"/>
            <xdr:cNvSpPr/>
          </xdr:nvSpPr>
          <xdr:spPr>
            <a:xfrm>
              <a:off x="7939080" y="22263120"/>
              <a:ext cx="15840" cy="65232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75" name="Line 2409"/>
            <xdr:cNvSpPr/>
          </xdr:nvSpPr>
          <xdr:spPr>
            <a:xfrm>
              <a:off x="8069400" y="2261196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15</xdr:col>
      <xdr:colOff>0</xdr:colOff>
      <xdr:row>99</xdr:row>
      <xdr:rowOff>146520</xdr:rowOff>
    </xdr:from>
    <xdr:to>
      <xdr:col>15</xdr:col>
      <xdr:colOff>288720</xdr:colOff>
      <xdr:row>99</xdr:row>
      <xdr:rowOff>146520</xdr:rowOff>
    </xdr:to>
    <xdr:sp>
      <xdr:nvSpPr>
        <xdr:cNvPr id="1976" name="Line 2410"/>
        <xdr:cNvSpPr/>
      </xdr:nvSpPr>
      <xdr:spPr>
        <a:xfrm>
          <a:off x="7432560" y="17497440"/>
          <a:ext cx="2887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288000</xdr:colOff>
      <xdr:row>99</xdr:row>
      <xdr:rowOff>146520</xdr:rowOff>
    </xdr:from>
    <xdr:to>
      <xdr:col>15</xdr:col>
      <xdr:colOff>401760</xdr:colOff>
      <xdr:row>99</xdr:row>
      <xdr:rowOff>146520</xdr:rowOff>
    </xdr:to>
    <xdr:sp>
      <xdr:nvSpPr>
        <xdr:cNvPr id="1977" name="Line 2411"/>
        <xdr:cNvSpPr/>
      </xdr:nvSpPr>
      <xdr:spPr>
        <a:xfrm flipH="1">
          <a:off x="7720560" y="17497440"/>
          <a:ext cx="1137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51840</xdr:colOff>
      <xdr:row>99</xdr:row>
      <xdr:rowOff>146520</xdr:rowOff>
    </xdr:from>
    <xdr:to>
      <xdr:col>16</xdr:col>
      <xdr:colOff>165960</xdr:colOff>
      <xdr:row>99</xdr:row>
      <xdr:rowOff>146520</xdr:rowOff>
    </xdr:to>
    <xdr:sp>
      <xdr:nvSpPr>
        <xdr:cNvPr id="1978" name="Line 2412"/>
        <xdr:cNvSpPr/>
      </xdr:nvSpPr>
      <xdr:spPr>
        <a:xfrm flipH="1">
          <a:off x="8121960" y="17497440"/>
          <a:ext cx="1141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584640</xdr:colOff>
      <xdr:row>99</xdr:row>
      <xdr:rowOff>89280</xdr:rowOff>
    </xdr:from>
    <xdr:to>
      <xdr:col>15</xdr:col>
      <xdr:colOff>52560</xdr:colOff>
      <xdr:row>100</xdr:row>
      <xdr:rowOff>28800</xdr:rowOff>
    </xdr:to>
    <xdr:sp>
      <xdr:nvSpPr>
        <xdr:cNvPr id="1979" name="Oval 2413"/>
        <xdr:cNvSpPr/>
      </xdr:nvSpPr>
      <xdr:spPr>
        <a:xfrm>
          <a:off x="7379640" y="17440200"/>
          <a:ext cx="105480" cy="11448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139680</xdr:colOff>
      <xdr:row>99</xdr:row>
      <xdr:rowOff>146520</xdr:rowOff>
    </xdr:from>
    <xdr:to>
      <xdr:col>16</xdr:col>
      <xdr:colOff>645840</xdr:colOff>
      <xdr:row>99</xdr:row>
      <xdr:rowOff>146520</xdr:rowOff>
    </xdr:to>
    <xdr:sp>
      <xdr:nvSpPr>
        <xdr:cNvPr id="1980" name="Line 2414"/>
        <xdr:cNvSpPr/>
      </xdr:nvSpPr>
      <xdr:spPr>
        <a:xfrm>
          <a:off x="8209800" y="17497440"/>
          <a:ext cx="5061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427320</xdr:colOff>
      <xdr:row>97</xdr:row>
      <xdr:rowOff>59040</xdr:rowOff>
    </xdr:from>
    <xdr:to>
      <xdr:col>15</xdr:col>
      <xdr:colOff>471600</xdr:colOff>
      <xdr:row>98</xdr:row>
      <xdr:rowOff>93240</xdr:rowOff>
    </xdr:to>
    <xdr:sp>
      <xdr:nvSpPr>
        <xdr:cNvPr id="1981" name="Line 2415"/>
        <xdr:cNvSpPr/>
      </xdr:nvSpPr>
      <xdr:spPr>
        <a:xfrm>
          <a:off x="7859880" y="17059320"/>
          <a:ext cx="44280" cy="209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470520</xdr:colOff>
      <xdr:row>97</xdr:row>
      <xdr:rowOff>59040</xdr:rowOff>
    </xdr:from>
    <xdr:to>
      <xdr:col>15</xdr:col>
      <xdr:colOff>524160</xdr:colOff>
      <xdr:row>98</xdr:row>
      <xdr:rowOff>93240</xdr:rowOff>
    </xdr:to>
    <xdr:sp>
      <xdr:nvSpPr>
        <xdr:cNvPr id="1982" name="Line 2416"/>
        <xdr:cNvSpPr/>
      </xdr:nvSpPr>
      <xdr:spPr>
        <a:xfrm flipH="1">
          <a:off x="7903080" y="17059320"/>
          <a:ext cx="53640" cy="209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532440</xdr:colOff>
      <xdr:row>97</xdr:row>
      <xdr:rowOff>59040</xdr:rowOff>
    </xdr:from>
    <xdr:to>
      <xdr:col>15</xdr:col>
      <xdr:colOff>576720</xdr:colOff>
      <xdr:row>98</xdr:row>
      <xdr:rowOff>93240</xdr:rowOff>
    </xdr:to>
    <xdr:sp>
      <xdr:nvSpPr>
        <xdr:cNvPr id="1983" name="Line 2417"/>
        <xdr:cNvSpPr/>
      </xdr:nvSpPr>
      <xdr:spPr>
        <a:xfrm>
          <a:off x="7965000" y="17059320"/>
          <a:ext cx="44280" cy="209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567000</xdr:colOff>
      <xdr:row>97</xdr:row>
      <xdr:rowOff>59040</xdr:rowOff>
    </xdr:from>
    <xdr:to>
      <xdr:col>15</xdr:col>
      <xdr:colOff>619920</xdr:colOff>
      <xdr:row>98</xdr:row>
      <xdr:rowOff>93240</xdr:rowOff>
    </xdr:to>
    <xdr:sp>
      <xdr:nvSpPr>
        <xdr:cNvPr id="1984" name="Line 2418"/>
        <xdr:cNvSpPr/>
      </xdr:nvSpPr>
      <xdr:spPr>
        <a:xfrm flipH="1">
          <a:off x="7999560" y="17059320"/>
          <a:ext cx="52920" cy="209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619560</xdr:colOff>
      <xdr:row>97</xdr:row>
      <xdr:rowOff>59040</xdr:rowOff>
    </xdr:from>
    <xdr:to>
      <xdr:col>16</xdr:col>
      <xdr:colOff>26280</xdr:colOff>
      <xdr:row>98</xdr:row>
      <xdr:rowOff>93240</xdr:rowOff>
    </xdr:to>
    <xdr:sp>
      <xdr:nvSpPr>
        <xdr:cNvPr id="1985" name="Line 2419"/>
        <xdr:cNvSpPr/>
      </xdr:nvSpPr>
      <xdr:spPr>
        <a:xfrm>
          <a:off x="8052120" y="17059320"/>
          <a:ext cx="44280" cy="209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0</xdr:colOff>
      <xdr:row>97</xdr:row>
      <xdr:rowOff>154080</xdr:rowOff>
    </xdr:from>
    <xdr:to>
      <xdr:col>15</xdr:col>
      <xdr:colOff>288720</xdr:colOff>
      <xdr:row>97</xdr:row>
      <xdr:rowOff>154080</xdr:rowOff>
    </xdr:to>
    <xdr:sp>
      <xdr:nvSpPr>
        <xdr:cNvPr id="1986" name="Line 2420"/>
        <xdr:cNvSpPr/>
      </xdr:nvSpPr>
      <xdr:spPr>
        <a:xfrm>
          <a:off x="7432560" y="17154360"/>
          <a:ext cx="2887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401400</xdr:colOff>
      <xdr:row>97</xdr:row>
      <xdr:rowOff>49680</xdr:rowOff>
    </xdr:from>
    <xdr:to>
      <xdr:col>15</xdr:col>
      <xdr:colOff>428040</xdr:colOff>
      <xdr:row>97</xdr:row>
      <xdr:rowOff>154080</xdr:rowOff>
    </xdr:to>
    <xdr:sp>
      <xdr:nvSpPr>
        <xdr:cNvPr id="1987" name="Line 2421"/>
        <xdr:cNvSpPr/>
      </xdr:nvSpPr>
      <xdr:spPr>
        <a:xfrm flipH="1">
          <a:off x="7833960" y="17049960"/>
          <a:ext cx="2664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25560</xdr:colOff>
      <xdr:row>97</xdr:row>
      <xdr:rowOff>154080</xdr:rowOff>
    </xdr:from>
    <xdr:to>
      <xdr:col>16</xdr:col>
      <xdr:colOff>51840</xdr:colOff>
      <xdr:row>98</xdr:row>
      <xdr:rowOff>83160</xdr:rowOff>
    </xdr:to>
    <xdr:sp>
      <xdr:nvSpPr>
        <xdr:cNvPr id="1988" name="Line 2422"/>
        <xdr:cNvSpPr/>
      </xdr:nvSpPr>
      <xdr:spPr>
        <a:xfrm flipH="1">
          <a:off x="8095680" y="17154360"/>
          <a:ext cx="2628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288000</xdr:colOff>
      <xdr:row>97</xdr:row>
      <xdr:rowOff>154080</xdr:rowOff>
    </xdr:from>
    <xdr:to>
      <xdr:col>15</xdr:col>
      <xdr:colOff>401760</xdr:colOff>
      <xdr:row>97</xdr:row>
      <xdr:rowOff>154080</xdr:rowOff>
    </xdr:to>
    <xdr:sp>
      <xdr:nvSpPr>
        <xdr:cNvPr id="1989" name="Line 2423"/>
        <xdr:cNvSpPr/>
      </xdr:nvSpPr>
      <xdr:spPr>
        <a:xfrm flipH="1">
          <a:off x="7720560" y="17154360"/>
          <a:ext cx="1137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51840</xdr:colOff>
      <xdr:row>97</xdr:row>
      <xdr:rowOff>154080</xdr:rowOff>
    </xdr:from>
    <xdr:to>
      <xdr:col>16</xdr:col>
      <xdr:colOff>165960</xdr:colOff>
      <xdr:row>97</xdr:row>
      <xdr:rowOff>154080</xdr:rowOff>
    </xdr:to>
    <xdr:sp>
      <xdr:nvSpPr>
        <xdr:cNvPr id="1990" name="Line 2424"/>
        <xdr:cNvSpPr/>
      </xdr:nvSpPr>
      <xdr:spPr>
        <a:xfrm flipH="1">
          <a:off x="8121960" y="17154360"/>
          <a:ext cx="1141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139680</xdr:colOff>
      <xdr:row>97</xdr:row>
      <xdr:rowOff>154080</xdr:rowOff>
    </xdr:from>
    <xdr:to>
      <xdr:col>16</xdr:col>
      <xdr:colOff>645840</xdr:colOff>
      <xdr:row>97</xdr:row>
      <xdr:rowOff>154080</xdr:rowOff>
    </xdr:to>
    <xdr:sp>
      <xdr:nvSpPr>
        <xdr:cNvPr id="1991" name="Line 2425"/>
        <xdr:cNvSpPr/>
      </xdr:nvSpPr>
      <xdr:spPr>
        <a:xfrm>
          <a:off x="8209800" y="17154360"/>
          <a:ext cx="5061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23</xdr:col>
      <xdr:colOff>261360</xdr:colOff>
      <xdr:row>111</xdr:row>
      <xdr:rowOff>34200</xdr:rowOff>
    </xdr:from>
    <xdr:to>
      <xdr:col>23</xdr:col>
      <xdr:colOff>339840</xdr:colOff>
      <xdr:row>111</xdr:row>
      <xdr:rowOff>119520</xdr:rowOff>
    </xdr:to>
    <xdr:sp>
      <xdr:nvSpPr>
        <xdr:cNvPr id="1992" name="Oval 2426"/>
        <xdr:cNvSpPr/>
      </xdr:nvSpPr>
      <xdr:spPr>
        <a:xfrm>
          <a:off x="12862800" y="19488240"/>
          <a:ext cx="7848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21</xdr:col>
      <xdr:colOff>381960</xdr:colOff>
      <xdr:row>101</xdr:row>
      <xdr:rowOff>82080</xdr:rowOff>
    </xdr:from>
    <xdr:to>
      <xdr:col>21</xdr:col>
      <xdr:colOff>486360</xdr:colOff>
      <xdr:row>102</xdr:row>
      <xdr:rowOff>20880</xdr:rowOff>
    </xdr:to>
    <xdr:sp>
      <xdr:nvSpPr>
        <xdr:cNvPr id="1993" name="Oval 2427"/>
        <xdr:cNvSpPr/>
      </xdr:nvSpPr>
      <xdr:spPr>
        <a:xfrm flipH="1">
          <a:off x="11726280" y="17783280"/>
          <a:ext cx="104400" cy="11412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21</xdr:col>
      <xdr:colOff>381960</xdr:colOff>
      <xdr:row>111</xdr:row>
      <xdr:rowOff>14760</xdr:rowOff>
    </xdr:from>
    <xdr:to>
      <xdr:col>21</xdr:col>
      <xdr:colOff>486360</xdr:colOff>
      <xdr:row>111</xdr:row>
      <xdr:rowOff>129240</xdr:rowOff>
    </xdr:to>
    <xdr:sp>
      <xdr:nvSpPr>
        <xdr:cNvPr id="1994" name="Oval 2428"/>
        <xdr:cNvSpPr/>
      </xdr:nvSpPr>
      <xdr:spPr>
        <a:xfrm flipH="1">
          <a:off x="11726280" y="19468800"/>
          <a:ext cx="104400" cy="11448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22</xdr:col>
      <xdr:colOff>556560</xdr:colOff>
      <xdr:row>103</xdr:row>
      <xdr:rowOff>131400</xdr:rowOff>
    </xdr:from>
    <xdr:to>
      <xdr:col>22</xdr:col>
      <xdr:colOff>583560</xdr:colOff>
      <xdr:row>104</xdr:row>
      <xdr:rowOff>60480</xdr:rowOff>
    </xdr:to>
    <xdr:sp>
      <xdr:nvSpPr>
        <xdr:cNvPr id="1995" name="Line 2430"/>
        <xdr:cNvSpPr/>
      </xdr:nvSpPr>
      <xdr:spPr>
        <a:xfrm flipV="1">
          <a:off x="12529440" y="18183240"/>
          <a:ext cx="2700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22</xdr:col>
      <xdr:colOff>512640</xdr:colOff>
      <xdr:row>103</xdr:row>
      <xdr:rowOff>26280</xdr:rowOff>
    </xdr:from>
    <xdr:to>
      <xdr:col>22</xdr:col>
      <xdr:colOff>556920</xdr:colOff>
      <xdr:row>104</xdr:row>
      <xdr:rowOff>60840</xdr:rowOff>
    </xdr:to>
    <xdr:sp>
      <xdr:nvSpPr>
        <xdr:cNvPr id="1996" name="Line 2431"/>
        <xdr:cNvSpPr/>
      </xdr:nvSpPr>
      <xdr:spPr>
        <a:xfrm flipH="1" flipV="1">
          <a:off x="12485520" y="18078120"/>
          <a:ext cx="4428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22</xdr:col>
      <xdr:colOff>469800</xdr:colOff>
      <xdr:row>103</xdr:row>
      <xdr:rowOff>26280</xdr:rowOff>
    </xdr:from>
    <xdr:to>
      <xdr:col>22</xdr:col>
      <xdr:colOff>513720</xdr:colOff>
      <xdr:row>104</xdr:row>
      <xdr:rowOff>60840</xdr:rowOff>
    </xdr:to>
    <xdr:sp>
      <xdr:nvSpPr>
        <xdr:cNvPr id="1997" name="Line 2432"/>
        <xdr:cNvSpPr/>
      </xdr:nvSpPr>
      <xdr:spPr>
        <a:xfrm flipV="1">
          <a:off x="12442680" y="18078120"/>
          <a:ext cx="4392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22</xdr:col>
      <xdr:colOff>434880</xdr:colOff>
      <xdr:row>103</xdr:row>
      <xdr:rowOff>45000</xdr:rowOff>
    </xdr:from>
    <xdr:to>
      <xdr:col>22</xdr:col>
      <xdr:colOff>478800</xdr:colOff>
      <xdr:row>104</xdr:row>
      <xdr:rowOff>79560</xdr:rowOff>
    </xdr:to>
    <xdr:sp>
      <xdr:nvSpPr>
        <xdr:cNvPr id="1998" name="Line 2433"/>
        <xdr:cNvSpPr/>
      </xdr:nvSpPr>
      <xdr:spPr>
        <a:xfrm flipH="1" flipV="1">
          <a:off x="12407760" y="18096840"/>
          <a:ext cx="4392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22</xdr:col>
      <xdr:colOff>382680</xdr:colOff>
      <xdr:row>103</xdr:row>
      <xdr:rowOff>26280</xdr:rowOff>
    </xdr:from>
    <xdr:to>
      <xdr:col>22</xdr:col>
      <xdr:colOff>426960</xdr:colOff>
      <xdr:row>104</xdr:row>
      <xdr:rowOff>60840</xdr:rowOff>
    </xdr:to>
    <xdr:sp>
      <xdr:nvSpPr>
        <xdr:cNvPr id="1999" name="Line 2434"/>
        <xdr:cNvSpPr/>
      </xdr:nvSpPr>
      <xdr:spPr>
        <a:xfrm flipV="1">
          <a:off x="12355560" y="18078120"/>
          <a:ext cx="4428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22</xdr:col>
      <xdr:colOff>339480</xdr:colOff>
      <xdr:row>103</xdr:row>
      <xdr:rowOff>26280</xdr:rowOff>
    </xdr:from>
    <xdr:to>
      <xdr:col>22</xdr:col>
      <xdr:colOff>383400</xdr:colOff>
      <xdr:row>104</xdr:row>
      <xdr:rowOff>60840</xdr:rowOff>
    </xdr:to>
    <xdr:sp>
      <xdr:nvSpPr>
        <xdr:cNvPr id="2000" name="Line 2435"/>
        <xdr:cNvSpPr/>
      </xdr:nvSpPr>
      <xdr:spPr>
        <a:xfrm flipH="1" flipV="1">
          <a:off x="12312360" y="18078120"/>
          <a:ext cx="4392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22</xdr:col>
      <xdr:colOff>313200</xdr:colOff>
      <xdr:row>103</xdr:row>
      <xdr:rowOff>26280</xdr:rowOff>
    </xdr:from>
    <xdr:to>
      <xdr:col>22</xdr:col>
      <xdr:colOff>340200</xdr:colOff>
      <xdr:row>103</xdr:row>
      <xdr:rowOff>131040</xdr:rowOff>
    </xdr:to>
    <xdr:sp>
      <xdr:nvSpPr>
        <xdr:cNvPr id="2001" name="Line 2436"/>
        <xdr:cNvSpPr/>
      </xdr:nvSpPr>
      <xdr:spPr>
        <a:xfrm flipV="1">
          <a:off x="12286080" y="18078120"/>
          <a:ext cx="27000" cy="1047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22</xdr:col>
      <xdr:colOff>582840</xdr:colOff>
      <xdr:row>103</xdr:row>
      <xdr:rowOff>131400</xdr:rowOff>
    </xdr:from>
    <xdr:to>
      <xdr:col>23</xdr:col>
      <xdr:colOff>70560</xdr:colOff>
      <xdr:row>103</xdr:row>
      <xdr:rowOff>131400</xdr:rowOff>
    </xdr:to>
    <xdr:sp>
      <xdr:nvSpPr>
        <xdr:cNvPr id="2002" name="Line 2437"/>
        <xdr:cNvSpPr/>
      </xdr:nvSpPr>
      <xdr:spPr>
        <a:xfrm>
          <a:off x="12555720" y="18183240"/>
          <a:ext cx="11628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22</xdr:col>
      <xdr:colOff>200160</xdr:colOff>
      <xdr:row>103</xdr:row>
      <xdr:rowOff>131400</xdr:rowOff>
    </xdr:from>
    <xdr:to>
      <xdr:col>22</xdr:col>
      <xdr:colOff>313920</xdr:colOff>
      <xdr:row>103</xdr:row>
      <xdr:rowOff>131400</xdr:rowOff>
    </xdr:to>
    <xdr:sp>
      <xdr:nvSpPr>
        <xdr:cNvPr id="2003" name="Line 2438"/>
        <xdr:cNvSpPr/>
      </xdr:nvSpPr>
      <xdr:spPr>
        <a:xfrm>
          <a:off x="12173040" y="18183240"/>
          <a:ext cx="1137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24</xdr:col>
      <xdr:colOff>261000</xdr:colOff>
      <xdr:row>103</xdr:row>
      <xdr:rowOff>131400</xdr:rowOff>
    </xdr:from>
    <xdr:to>
      <xdr:col>24</xdr:col>
      <xdr:colOff>288000</xdr:colOff>
      <xdr:row>104</xdr:row>
      <xdr:rowOff>60480</xdr:rowOff>
    </xdr:to>
    <xdr:sp>
      <xdr:nvSpPr>
        <xdr:cNvPr id="2004" name="Line 2440"/>
        <xdr:cNvSpPr/>
      </xdr:nvSpPr>
      <xdr:spPr>
        <a:xfrm flipV="1">
          <a:off x="13491360" y="18183240"/>
          <a:ext cx="2700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24</xdr:col>
      <xdr:colOff>217080</xdr:colOff>
      <xdr:row>103</xdr:row>
      <xdr:rowOff>26280</xdr:rowOff>
    </xdr:from>
    <xdr:to>
      <xdr:col>24</xdr:col>
      <xdr:colOff>261360</xdr:colOff>
      <xdr:row>104</xdr:row>
      <xdr:rowOff>60840</xdr:rowOff>
    </xdr:to>
    <xdr:sp>
      <xdr:nvSpPr>
        <xdr:cNvPr id="2005" name="Line 2441"/>
        <xdr:cNvSpPr/>
      </xdr:nvSpPr>
      <xdr:spPr>
        <a:xfrm flipH="1" flipV="1">
          <a:off x="13447440" y="18078120"/>
          <a:ext cx="4428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24</xdr:col>
      <xdr:colOff>173520</xdr:colOff>
      <xdr:row>103</xdr:row>
      <xdr:rowOff>26280</xdr:rowOff>
    </xdr:from>
    <xdr:to>
      <xdr:col>24</xdr:col>
      <xdr:colOff>218160</xdr:colOff>
      <xdr:row>104</xdr:row>
      <xdr:rowOff>60840</xdr:rowOff>
    </xdr:to>
    <xdr:sp>
      <xdr:nvSpPr>
        <xdr:cNvPr id="2006" name="Line 2442"/>
        <xdr:cNvSpPr/>
      </xdr:nvSpPr>
      <xdr:spPr>
        <a:xfrm flipV="1">
          <a:off x="13403880" y="18078120"/>
          <a:ext cx="4464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24</xdr:col>
      <xdr:colOff>139320</xdr:colOff>
      <xdr:row>103</xdr:row>
      <xdr:rowOff>45000</xdr:rowOff>
    </xdr:from>
    <xdr:to>
      <xdr:col>24</xdr:col>
      <xdr:colOff>191880</xdr:colOff>
      <xdr:row>104</xdr:row>
      <xdr:rowOff>79560</xdr:rowOff>
    </xdr:to>
    <xdr:sp>
      <xdr:nvSpPr>
        <xdr:cNvPr id="2007" name="Line 2443"/>
        <xdr:cNvSpPr/>
      </xdr:nvSpPr>
      <xdr:spPr>
        <a:xfrm flipH="1" flipV="1">
          <a:off x="13369680" y="18096840"/>
          <a:ext cx="5256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24</xdr:col>
      <xdr:colOff>78120</xdr:colOff>
      <xdr:row>103</xdr:row>
      <xdr:rowOff>26280</xdr:rowOff>
    </xdr:from>
    <xdr:to>
      <xdr:col>24</xdr:col>
      <xdr:colOff>122040</xdr:colOff>
      <xdr:row>104</xdr:row>
      <xdr:rowOff>60840</xdr:rowOff>
    </xdr:to>
    <xdr:sp>
      <xdr:nvSpPr>
        <xdr:cNvPr id="2008" name="Line 2444"/>
        <xdr:cNvSpPr/>
      </xdr:nvSpPr>
      <xdr:spPr>
        <a:xfrm flipV="1">
          <a:off x="13308480" y="18078120"/>
          <a:ext cx="4392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24</xdr:col>
      <xdr:colOff>34200</xdr:colOff>
      <xdr:row>103</xdr:row>
      <xdr:rowOff>26280</xdr:rowOff>
    </xdr:from>
    <xdr:to>
      <xdr:col>24</xdr:col>
      <xdr:colOff>78480</xdr:colOff>
      <xdr:row>104</xdr:row>
      <xdr:rowOff>60840</xdr:rowOff>
    </xdr:to>
    <xdr:sp>
      <xdr:nvSpPr>
        <xdr:cNvPr id="2009" name="Line 2445"/>
        <xdr:cNvSpPr/>
      </xdr:nvSpPr>
      <xdr:spPr>
        <a:xfrm flipH="1" flipV="1">
          <a:off x="13264560" y="18078120"/>
          <a:ext cx="44280" cy="209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24</xdr:col>
      <xdr:colOff>8280</xdr:colOff>
      <xdr:row>103</xdr:row>
      <xdr:rowOff>26280</xdr:rowOff>
    </xdr:from>
    <xdr:to>
      <xdr:col>24</xdr:col>
      <xdr:colOff>35280</xdr:colOff>
      <xdr:row>103</xdr:row>
      <xdr:rowOff>131040</xdr:rowOff>
    </xdr:to>
    <xdr:sp>
      <xdr:nvSpPr>
        <xdr:cNvPr id="2010" name="Line 2446"/>
        <xdr:cNvSpPr/>
      </xdr:nvSpPr>
      <xdr:spPr>
        <a:xfrm flipV="1">
          <a:off x="13238640" y="18078120"/>
          <a:ext cx="27000" cy="1047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24</xdr:col>
      <xdr:colOff>286560</xdr:colOff>
      <xdr:row>103</xdr:row>
      <xdr:rowOff>131400</xdr:rowOff>
    </xdr:from>
    <xdr:to>
      <xdr:col>24</xdr:col>
      <xdr:colOff>400320</xdr:colOff>
      <xdr:row>103</xdr:row>
      <xdr:rowOff>131400</xdr:rowOff>
    </xdr:to>
    <xdr:sp>
      <xdr:nvSpPr>
        <xdr:cNvPr id="2011" name="Line 2447"/>
        <xdr:cNvSpPr/>
      </xdr:nvSpPr>
      <xdr:spPr>
        <a:xfrm>
          <a:off x="13516920" y="18183240"/>
          <a:ext cx="1137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23</xdr:col>
      <xdr:colOff>521640</xdr:colOff>
      <xdr:row>103</xdr:row>
      <xdr:rowOff>131400</xdr:rowOff>
    </xdr:from>
    <xdr:to>
      <xdr:col>24</xdr:col>
      <xdr:colOff>9000</xdr:colOff>
      <xdr:row>103</xdr:row>
      <xdr:rowOff>131400</xdr:rowOff>
    </xdr:to>
    <xdr:sp>
      <xdr:nvSpPr>
        <xdr:cNvPr id="2012" name="Line 2448"/>
        <xdr:cNvSpPr/>
      </xdr:nvSpPr>
      <xdr:spPr>
        <a:xfrm>
          <a:off x="13123080" y="18183240"/>
          <a:ext cx="11628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23</xdr:col>
      <xdr:colOff>399960</xdr:colOff>
      <xdr:row>101</xdr:row>
      <xdr:rowOff>138960</xdr:rowOff>
    </xdr:from>
    <xdr:to>
      <xdr:col>23</xdr:col>
      <xdr:colOff>426960</xdr:colOff>
      <xdr:row>102</xdr:row>
      <xdr:rowOff>68040</xdr:rowOff>
    </xdr:to>
    <xdr:sp>
      <xdr:nvSpPr>
        <xdr:cNvPr id="2013" name="Line 2450"/>
        <xdr:cNvSpPr/>
      </xdr:nvSpPr>
      <xdr:spPr>
        <a:xfrm flipV="1">
          <a:off x="13001400" y="17840160"/>
          <a:ext cx="2700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23</xdr:col>
      <xdr:colOff>356760</xdr:colOff>
      <xdr:row>101</xdr:row>
      <xdr:rowOff>34560</xdr:rowOff>
    </xdr:from>
    <xdr:to>
      <xdr:col>23</xdr:col>
      <xdr:colOff>400680</xdr:colOff>
      <xdr:row>102</xdr:row>
      <xdr:rowOff>68760</xdr:rowOff>
    </xdr:to>
    <xdr:sp>
      <xdr:nvSpPr>
        <xdr:cNvPr id="2014" name="Line 2451"/>
        <xdr:cNvSpPr/>
      </xdr:nvSpPr>
      <xdr:spPr>
        <a:xfrm flipH="1" flipV="1">
          <a:off x="12958200" y="17735760"/>
          <a:ext cx="43920" cy="209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23</xdr:col>
      <xdr:colOff>313200</xdr:colOff>
      <xdr:row>101</xdr:row>
      <xdr:rowOff>34560</xdr:rowOff>
    </xdr:from>
    <xdr:to>
      <xdr:col>23</xdr:col>
      <xdr:colOff>357120</xdr:colOff>
      <xdr:row>102</xdr:row>
      <xdr:rowOff>68760</xdr:rowOff>
    </xdr:to>
    <xdr:sp>
      <xdr:nvSpPr>
        <xdr:cNvPr id="2015" name="Line 2452"/>
        <xdr:cNvSpPr/>
      </xdr:nvSpPr>
      <xdr:spPr>
        <a:xfrm flipV="1">
          <a:off x="12914640" y="17735760"/>
          <a:ext cx="43920" cy="209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23</xdr:col>
      <xdr:colOff>277920</xdr:colOff>
      <xdr:row>101</xdr:row>
      <xdr:rowOff>53280</xdr:rowOff>
    </xdr:from>
    <xdr:to>
      <xdr:col>23</xdr:col>
      <xdr:colOff>322200</xdr:colOff>
      <xdr:row>102</xdr:row>
      <xdr:rowOff>87480</xdr:rowOff>
    </xdr:to>
    <xdr:sp>
      <xdr:nvSpPr>
        <xdr:cNvPr id="2016" name="Line 2453"/>
        <xdr:cNvSpPr/>
      </xdr:nvSpPr>
      <xdr:spPr>
        <a:xfrm flipH="1" flipV="1">
          <a:off x="12879360" y="17754480"/>
          <a:ext cx="44280" cy="209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23</xdr:col>
      <xdr:colOff>226440</xdr:colOff>
      <xdr:row>101</xdr:row>
      <xdr:rowOff>34560</xdr:rowOff>
    </xdr:from>
    <xdr:to>
      <xdr:col>23</xdr:col>
      <xdr:colOff>270360</xdr:colOff>
      <xdr:row>102</xdr:row>
      <xdr:rowOff>68760</xdr:rowOff>
    </xdr:to>
    <xdr:sp>
      <xdr:nvSpPr>
        <xdr:cNvPr id="2017" name="Line 2454"/>
        <xdr:cNvSpPr/>
      </xdr:nvSpPr>
      <xdr:spPr>
        <a:xfrm flipV="1">
          <a:off x="12827880" y="17735760"/>
          <a:ext cx="43920" cy="209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23</xdr:col>
      <xdr:colOff>182520</xdr:colOff>
      <xdr:row>101</xdr:row>
      <xdr:rowOff>34560</xdr:rowOff>
    </xdr:from>
    <xdr:to>
      <xdr:col>23</xdr:col>
      <xdr:colOff>226800</xdr:colOff>
      <xdr:row>102</xdr:row>
      <xdr:rowOff>68760</xdr:rowOff>
    </xdr:to>
    <xdr:sp>
      <xdr:nvSpPr>
        <xdr:cNvPr id="2018" name="Line 2455"/>
        <xdr:cNvSpPr/>
      </xdr:nvSpPr>
      <xdr:spPr>
        <a:xfrm flipH="1" flipV="1">
          <a:off x="12783960" y="17735760"/>
          <a:ext cx="44280" cy="2095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23</xdr:col>
      <xdr:colOff>156600</xdr:colOff>
      <xdr:row>101</xdr:row>
      <xdr:rowOff>34560</xdr:rowOff>
    </xdr:from>
    <xdr:to>
      <xdr:col>23</xdr:col>
      <xdr:colOff>183600</xdr:colOff>
      <xdr:row>101</xdr:row>
      <xdr:rowOff>138960</xdr:rowOff>
    </xdr:to>
    <xdr:sp>
      <xdr:nvSpPr>
        <xdr:cNvPr id="2019" name="Line 2456"/>
        <xdr:cNvSpPr/>
      </xdr:nvSpPr>
      <xdr:spPr>
        <a:xfrm flipV="1">
          <a:off x="12758040" y="17735760"/>
          <a:ext cx="27000" cy="104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23</xdr:col>
      <xdr:colOff>426240</xdr:colOff>
      <xdr:row>101</xdr:row>
      <xdr:rowOff>138960</xdr:rowOff>
    </xdr:from>
    <xdr:to>
      <xdr:col>23</xdr:col>
      <xdr:colOff>540000</xdr:colOff>
      <xdr:row>101</xdr:row>
      <xdr:rowOff>138960</xdr:rowOff>
    </xdr:to>
    <xdr:sp>
      <xdr:nvSpPr>
        <xdr:cNvPr id="2020" name="Line 2457"/>
        <xdr:cNvSpPr/>
      </xdr:nvSpPr>
      <xdr:spPr>
        <a:xfrm>
          <a:off x="13027680" y="17840160"/>
          <a:ext cx="1137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23</xdr:col>
      <xdr:colOff>43560</xdr:colOff>
      <xdr:row>101</xdr:row>
      <xdr:rowOff>138960</xdr:rowOff>
    </xdr:from>
    <xdr:to>
      <xdr:col>23</xdr:col>
      <xdr:colOff>157320</xdr:colOff>
      <xdr:row>101</xdr:row>
      <xdr:rowOff>138960</xdr:rowOff>
    </xdr:to>
    <xdr:sp>
      <xdr:nvSpPr>
        <xdr:cNvPr id="2021" name="Line 2458"/>
        <xdr:cNvSpPr/>
      </xdr:nvSpPr>
      <xdr:spPr>
        <a:xfrm>
          <a:off x="12645000" y="17840160"/>
          <a:ext cx="1137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23</xdr:col>
      <xdr:colOff>226080</xdr:colOff>
      <xdr:row>105</xdr:row>
      <xdr:rowOff>75600</xdr:rowOff>
    </xdr:from>
    <xdr:to>
      <xdr:col>23</xdr:col>
      <xdr:colOff>408600</xdr:colOff>
      <xdr:row>108</xdr:row>
      <xdr:rowOff>140400</xdr:rowOff>
    </xdr:to>
    <xdr:grpSp>
      <xdr:nvGrpSpPr>
        <xdr:cNvPr id="2022" name="Group 2459"/>
        <xdr:cNvGrpSpPr/>
      </xdr:nvGrpSpPr>
      <xdr:grpSpPr>
        <a:xfrm>
          <a:off x="12827520" y="18478080"/>
          <a:ext cx="182520" cy="590400"/>
          <a:chOff x="12827520" y="18478080"/>
          <a:chExt cx="182520" cy="590400"/>
        </a:xfrm>
      </xdr:grpSpPr>
      <xdr:sp>
        <xdr:nvSpPr>
          <xdr:cNvPr id="2023" name="Line 2460"/>
          <xdr:cNvSpPr/>
        </xdr:nvSpPr>
        <xdr:spPr>
          <a:xfrm flipH="1" flipV="1">
            <a:off x="12917160" y="18610920"/>
            <a:ext cx="87480" cy="255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024" name="Line 2461"/>
          <xdr:cNvSpPr/>
        </xdr:nvSpPr>
        <xdr:spPr>
          <a:xfrm flipH="1">
            <a:off x="12827880" y="18639720"/>
            <a:ext cx="177120" cy="529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025" name="Line 2462"/>
          <xdr:cNvSpPr/>
        </xdr:nvSpPr>
        <xdr:spPr>
          <a:xfrm flipH="1" flipV="1">
            <a:off x="12827880" y="18694080"/>
            <a:ext cx="177120" cy="496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026" name="Line 2463"/>
          <xdr:cNvSpPr/>
        </xdr:nvSpPr>
        <xdr:spPr>
          <a:xfrm flipH="1">
            <a:off x="12833280" y="18745560"/>
            <a:ext cx="176760" cy="532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027" name="Line 2464"/>
          <xdr:cNvSpPr/>
        </xdr:nvSpPr>
        <xdr:spPr>
          <a:xfrm flipH="1" flipV="1">
            <a:off x="12827880" y="18800640"/>
            <a:ext cx="177120" cy="500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028" name="Line 2465"/>
          <xdr:cNvSpPr/>
        </xdr:nvSpPr>
        <xdr:spPr>
          <a:xfrm flipH="1">
            <a:off x="12827880" y="18853560"/>
            <a:ext cx="177120" cy="529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029" name="Line 2466"/>
          <xdr:cNvSpPr/>
        </xdr:nvSpPr>
        <xdr:spPr>
          <a:xfrm flipH="1" flipV="1">
            <a:off x="12827520" y="18907920"/>
            <a:ext cx="87480" cy="252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030" name="Line 2467"/>
          <xdr:cNvSpPr/>
        </xdr:nvSpPr>
        <xdr:spPr>
          <a:xfrm flipV="1">
            <a:off x="12917880" y="18478080"/>
            <a:ext cx="360" cy="1328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031" name="Line 2468"/>
          <xdr:cNvSpPr/>
        </xdr:nvSpPr>
        <xdr:spPr>
          <a:xfrm flipV="1">
            <a:off x="12917880" y="18935640"/>
            <a:ext cx="360" cy="1328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oneCell">
    <xdr:from>
      <xdr:col>22</xdr:col>
      <xdr:colOff>609120</xdr:colOff>
      <xdr:row>103</xdr:row>
      <xdr:rowOff>131400</xdr:rowOff>
    </xdr:from>
    <xdr:to>
      <xdr:col>23</xdr:col>
      <xdr:colOff>600480</xdr:colOff>
      <xdr:row>103</xdr:row>
      <xdr:rowOff>131400</xdr:rowOff>
    </xdr:to>
    <xdr:sp>
      <xdr:nvSpPr>
        <xdr:cNvPr id="2032" name="Line 2469"/>
        <xdr:cNvSpPr/>
      </xdr:nvSpPr>
      <xdr:spPr>
        <a:xfrm>
          <a:off x="12582000" y="18183240"/>
          <a:ext cx="6199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22</xdr:col>
      <xdr:colOff>113040</xdr:colOff>
      <xdr:row>103</xdr:row>
      <xdr:rowOff>131400</xdr:rowOff>
    </xdr:from>
    <xdr:to>
      <xdr:col>22</xdr:col>
      <xdr:colOff>287640</xdr:colOff>
      <xdr:row>103</xdr:row>
      <xdr:rowOff>131400</xdr:rowOff>
    </xdr:to>
    <xdr:sp>
      <xdr:nvSpPr>
        <xdr:cNvPr id="2033" name="Line 2470"/>
        <xdr:cNvSpPr/>
      </xdr:nvSpPr>
      <xdr:spPr>
        <a:xfrm>
          <a:off x="12085920" y="18183240"/>
          <a:ext cx="17460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23</xdr:col>
      <xdr:colOff>618120</xdr:colOff>
      <xdr:row>105</xdr:row>
      <xdr:rowOff>104040</xdr:rowOff>
    </xdr:from>
    <xdr:to>
      <xdr:col>24</xdr:col>
      <xdr:colOff>554760</xdr:colOff>
      <xdr:row>107</xdr:row>
      <xdr:rowOff>87120</xdr:rowOff>
    </xdr:to>
    <xdr:sp>
      <xdr:nvSpPr>
        <xdr:cNvPr id="2034" name="Freeform 2471"/>
        <xdr:cNvSpPr/>
      </xdr:nvSpPr>
      <xdr:spPr>
        <a:xfrm flipH="1" flipV="1" rot="10800000">
          <a:off x="12654000" y="18173160"/>
          <a:ext cx="565560" cy="333360"/>
        </a:xfrm>
        <a:custGeom>
          <a:avLst/>
          <a:gdLst>
            <a:gd name="textAreaLeft" fmla="*/ -360 w 565560"/>
            <a:gd name="textAreaRight" fmla="*/ 565560 w 565560"/>
            <a:gd name="textAreaTop" fmla="*/ 360 h 333360"/>
            <a:gd name="textAreaBottom" fmla="*/ 334080 h 333360"/>
          </a:gdLst>
          <a:ahLst/>
          <a:rect l="textAreaLeft" t="textAreaTop" r="textAreaRight" b="textAreaBottom"/>
          <a:pathLst>
            <a:path w="141" h="7">
              <a:moveTo>
                <a:pt x="0" y="7"/>
              </a:moveTo>
              <a:lnTo>
                <a:pt x="0" y="0"/>
              </a:lnTo>
              <a:lnTo>
                <a:pt x="141" y="0"/>
              </a:lnTo>
            </a:path>
          </a:pathLst>
        </a:custGeom>
        <a:noFill/>
        <a:ln w="158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409320</xdr:colOff>
      <xdr:row>105</xdr:row>
      <xdr:rowOff>104040</xdr:rowOff>
    </xdr:from>
    <xdr:to>
      <xdr:col>26</xdr:col>
      <xdr:colOff>348480</xdr:colOff>
      <xdr:row>107</xdr:row>
      <xdr:rowOff>87120</xdr:rowOff>
    </xdr:to>
    <xdr:sp>
      <xdr:nvSpPr>
        <xdr:cNvPr id="2035" name="Freeform 2472"/>
        <xdr:cNvSpPr/>
      </xdr:nvSpPr>
      <xdr:spPr>
        <a:xfrm flipV="1" rot="10800000">
          <a:off x="13700520" y="18173160"/>
          <a:ext cx="567720" cy="333360"/>
        </a:xfrm>
        <a:custGeom>
          <a:avLst/>
          <a:gdLst>
            <a:gd name="textAreaLeft" fmla="*/ 0 w 567720"/>
            <a:gd name="textAreaRight" fmla="*/ 568080 w 567720"/>
            <a:gd name="textAreaTop" fmla="*/ 360 h 333360"/>
            <a:gd name="textAreaBottom" fmla="*/ 334080 h 333360"/>
          </a:gdLst>
          <a:ahLst/>
          <a:rect l="textAreaLeft" t="textAreaTop" r="textAreaRight" b="textAreaBottom"/>
          <a:pathLst>
            <a:path w="141" h="7">
              <a:moveTo>
                <a:pt x="0" y="7"/>
              </a:moveTo>
              <a:lnTo>
                <a:pt x="0" y="0"/>
              </a:lnTo>
              <a:lnTo>
                <a:pt x="141" y="0"/>
              </a:lnTo>
            </a:path>
          </a:pathLst>
        </a:custGeom>
        <a:noFill/>
        <a:ln w="158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23</xdr:col>
      <xdr:colOff>313200</xdr:colOff>
      <xdr:row>103</xdr:row>
      <xdr:rowOff>150480</xdr:rowOff>
    </xdr:from>
    <xdr:to>
      <xdr:col>23</xdr:col>
      <xdr:colOff>313920</xdr:colOff>
      <xdr:row>106</xdr:row>
      <xdr:rowOff>43560</xdr:rowOff>
    </xdr:to>
    <xdr:sp>
      <xdr:nvSpPr>
        <xdr:cNvPr id="2036" name="Line 2475"/>
        <xdr:cNvSpPr/>
      </xdr:nvSpPr>
      <xdr:spPr>
        <a:xfrm>
          <a:off x="12914640" y="18202320"/>
          <a:ext cx="720" cy="4186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23</xdr:col>
      <xdr:colOff>313200</xdr:colOff>
      <xdr:row>108</xdr:row>
      <xdr:rowOff>112320</xdr:rowOff>
    </xdr:from>
    <xdr:to>
      <xdr:col>23</xdr:col>
      <xdr:colOff>313920</xdr:colOff>
      <xdr:row>111</xdr:row>
      <xdr:rowOff>81720</xdr:rowOff>
    </xdr:to>
    <xdr:sp>
      <xdr:nvSpPr>
        <xdr:cNvPr id="2037" name="Line 2476"/>
        <xdr:cNvSpPr/>
      </xdr:nvSpPr>
      <xdr:spPr>
        <a:xfrm>
          <a:off x="12914640" y="19040400"/>
          <a:ext cx="720" cy="4953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23</xdr:col>
      <xdr:colOff>269640</xdr:colOff>
      <xdr:row>103</xdr:row>
      <xdr:rowOff>83520</xdr:rowOff>
    </xdr:from>
    <xdr:to>
      <xdr:col>23</xdr:col>
      <xdr:colOff>348480</xdr:colOff>
      <xdr:row>103</xdr:row>
      <xdr:rowOff>169200</xdr:rowOff>
    </xdr:to>
    <xdr:sp>
      <xdr:nvSpPr>
        <xdr:cNvPr id="2038" name="Oval 2477"/>
        <xdr:cNvSpPr/>
      </xdr:nvSpPr>
      <xdr:spPr>
        <a:xfrm>
          <a:off x="12871080" y="18135360"/>
          <a:ext cx="78840" cy="8568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24</xdr:col>
      <xdr:colOff>434520</xdr:colOff>
      <xdr:row>101</xdr:row>
      <xdr:rowOff>91440</xdr:rowOff>
    </xdr:from>
    <xdr:to>
      <xdr:col>24</xdr:col>
      <xdr:colOff>521640</xdr:colOff>
      <xdr:row>102</xdr:row>
      <xdr:rowOff>1440</xdr:rowOff>
    </xdr:to>
    <xdr:sp>
      <xdr:nvSpPr>
        <xdr:cNvPr id="2039" name="Oval 2478"/>
        <xdr:cNvSpPr/>
      </xdr:nvSpPr>
      <xdr:spPr>
        <a:xfrm>
          <a:off x="13664880" y="17792640"/>
          <a:ext cx="8712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22</xdr:col>
      <xdr:colOff>78480</xdr:colOff>
      <xdr:row>101</xdr:row>
      <xdr:rowOff>91440</xdr:rowOff>
    </xdr:from>
    <xdr:to>
      <xdr:col>22</xdr:col>
      <xdr:colOff>156960</xdr:colOff>
      <xdr:row>102</xdr:row>
      <xdr:rowOff>1440</xdr:rowOff>
    </xdr:to>
    <xdr:sp>
      <xdr:nvSpPr>
        <xdr:cNvPr id="2040" name="Oval 2479"/>
        <xdr:cNvSpPr/>
      </xdr:nvSpPr>
      <xdr:spPr>
        <a:xfrm>
          <a:off x="12051360" y="17792640"/>
          <a:ext cx="7848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21</xdr:col>
      <xdr:colOff>469440</xdr:colOff>
      <xdr:row>111</xdr:row>
      <xdr:rowOff>91440</xdr:rowOff>
    </xdr:from>
    <xdr:to>
      <xdr:col>25</xdr:col>
      <xdr:colOff>200520</xdr:colOff>
      <xdr:row>111</xdr:row>
      <xdr:rowOff>91440</xdr:rowOff>
    </xdr:to>
    <xdr:sp>
      <xdr:nvSpPr>
        <xdr:cNvPr id="2041" name="Line 2480"/>
        <xdr:cNvSpPr/>
      </xdr:nvSpPr>
      <xdr:spPr>
        <a:xfrm>
          <a:off x="11813760" y="19545480"/>
          <a:ext cx="224568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155880</xdr:colOff>
      <xdr:row>101</xdr:row>
      <xdr:rowOff>72720</xdr:rowOff>
    </xdr:from>
    <xdr:to>
      <xdr:col>25</xdr:col>
      <xdr:colOff>260640</xdr:colOff>
      <xdr:row>102</xdr:row>
      <xdr:rowOff>10800</xdr:rowOff>
    </xdr:to>
    <xdr:sp>
      <xdr:nvSpPr>
        <xdr:cNvPr id="2042" name="Oval 2481"/>
        <xdr:cNvSpPr/>
      </xdr:nvSpPr>
      <xdr:spPr>
        <a:xfrm flipH="1">
          <a:off x="14014800" y="17773920"/>
          <a:ext cx="104760" cy="11340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155880</xdr:colOff>
      <xdr:row>111</xdr:row>
      <xdr:rowOff>34200</xdr:rowOff>
    </xdr:from>
    <xdr:to>
      <xdr:col>25</xdr:col>
      <xdr:colOff>260640</xdr:colOff>
      <xdr:row>111</xdr:row>
      <xdr:rowOff>147960</xdr:rowOff>
    </xdr:to>
    <xdr:sp>
      <xdr:nvSpPr>
        <xdr:cNvPr id="2043" name="Oval 2482"/>
        <xdr:cNvSpPr/>
      </xdr:nvSpPr>
      <xdr:spPr>
        <a:xfrm flipH="1">
          <a:off x="14014800" y="19488240"/>
          <a:ext cx="104760" cy="11376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24</xdr:col>
      <xdr:colOff>365040</xdr:colOff>
      <xdr:row>103</xdr:row>
      <xdr:rowOff>131400</xdr:rowOff>
    </xdr:from>
    <xdr:to>
      <xdr:col>24</xdr:col>
      <xdr:colOff>487080</xdr:colOff>
      <xdr:row>103</xdr:row>
      <xdr:rowOff>131400</xdr:rowOff>
    </xdr:to>
    <xdr:sp>
      <xdr:nvSpPr>
        <xdr:cNvPr id="2044" name="Line 2483"/>
        <xdr:cNvSpPr/>
      </xdr:nvSpPr>
      <xdr:spPr>
        <a:xfrm>
          <a:off x="13595400" y="18183240"/>
          <a:ext cx="12204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21</xdr:col>
      <xdr:colOff>486720</xdr:colOff>
      <xdr:row>101</xdr:row>
      <xdr:rowOff>138960</xdr:rowOff>
    </xdr:from>
    <xdr:to>
      <xdr:col>22</xdr:col>
      <xdr:colOff>270360</xdr:colOff>
      <xdr:row>101</xdr:row>
      <xdr:rowOff>138960</xdr:rowOff>
    </xdr:to>
    <xdr:sp>
      <xdr:nvSpPr>
        <xdr:cNvPr id="2045" name="Line 2484"/>
        <xdr:cNvSpPr/>
      </xdr:nvSpPr>
      <xdr:spPr>
        <a:xfrm>
          <a:off x="11831040" y="17840160"/>
          <a:ext cx="41220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24</xdr:col>
      <xdr:colOff>382680</xdr:colOff>
      <xdr:row>101</xdr:row>
      <xdr:rowOff>138960</xdr:rowOff>
    </xdr:from>
    <xdr:to>
      <xdr:col>25</xdr:col>
      <xdr:colOff>165600</xdr:colOff>
      <xdr:row>101</xdr:row>
      <xdr:rowOff>138960</xdr:rowOff>
    </xdr:to>
    <xdr:sp>
      <xdr:nvSpPr>
        <xdr:cNvPr id="2046" name="Line 2485"/>
        <xdr:cNvSpPr/>
      </xdr:nvSpPr>
      <xdr:spPr>
        <a:xfrm>
          <a:off x="13613040" y="17840160"/>
          <a:ext cx="41148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399960</xdr:colOff>
      <xdr:row>99</xdr:row>
      <xdr:rowOff>146520</xdr:rowOff>
    </xdr:from>
    <xdr:to>
      <xdr:col>26</xdr:col>
      <xdr:colOff>218160</xdr:colOff>
      <xdr:row>99</xdr:row>
      <xdr:rowOff>146520</xdr:rowOff>
    </xdr:to>
    <xdr:sp>
      <xdr:nvSpPr>
        <xdr:cNvPr id="2047" name="Line 2488"/>
        <xdr:cNvSpPr/>
      </xdr:nvSpPr>
      <xdr:spPr>
        <a:xfrm>
          <a:off x="11115720" y="17497440"/>
          <a:ext cx="35899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261000</xdr:colOff>
      <xdr:row>101</xdr:row>
      <xdr:rowOff>138960</xdr:rowOff>
    </xdr:from>
    <xdr:to>
      <xdr:col>26</xdr:col>
      <xdr:colOff>209160</xdr:colOff>
      <xdr:row>101</xdr:row>
      <xdr:rowOff>138960</xdr:rowOff>
    </xdr:to>
    <xdr:sp>
      <xdr:nvSpPr>
        <xdr:cNvPr id="2048" name="Line 2489"/>
        <xdr:cNvSpPr/>
      </xdr:nvSpPr>
      <xdr:spPr>
        <a:xfrm>
          <a:off x="14119920" y="17840160"/>
          <a:ext cx="5767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0</xdr:colOff>
      <xdr:row>99</xdr:row>
      <xdr:rowOff>136800</xdr:rowOff>
    </xdr:from>
    <xdr:to>
      <xdr:col>13</xdr:col>
      <xdr:colOff>720</xdr:colOff>
      <xdr:row>129</xdr:row>
      <xdr:rowOff>31680</xdr:rowOff>
    </xdr:to>
    <xdr:sp>
      <xdr:nvSpPr>
        <xdr:cNvPr id="2049" name="Line 2490"/>
        <xdr:cNvSpPr/>
      </xdr:nvSpPr>
      <xdr:spPr>
        <a:xfrm flipV="1">
          <a:off x="6140520" y="17487720"/>
          <a:ext cx="720" cy="51526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17</xdr:col>
      <xdr:colOff>0</xdr:colOff>
      <xdr:row>99</xdr:row>
      <xdr:rowOff>136800</xdr:rowOff>
    </xdr:from>
    <xdr:to>
      <xdr:col>17</xdr:col>
      <xdr:colOff>720</xdr:colOff>
      <xdr:row>129</xdr:row>
      <xdr:rowOff>31680</xdr:rowOff>
    </xdr:to>
    <xdr:sp>
      <xdr:nvSpPr>
        <xdr:cNvPr id="2050" name="Line 2491"/>
        <xdr:cNvSpPr/>
      </xdr:nvSpPr>
      <xdr:spPr>
        <a:xfrm flipV="1">
          <a:off x="8733960" y="17487720"/>
          <a:ext cx="720" cy="51526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17</xdr:col>
      <xdr:colOff>322200</xdr:colOff>
      <xdr:row>12</xdr:row>
      <xdr:rowOff>58680</xdr:rowOff>
    </xdr:from>
    <xdr:to>
      <xdr:col>17</xdr:col>
      <xdr:colOff>426960</xdr:colOff>
      <xdr:row>12</xdr:row>
      <xdr:rowOff>163440</xdr:rowOff>
    </xdr:to>
    <xdr:sp>
      <xdr:nvSpPr>
        <xdr:cNvPr id="2051" name="Oval 190"/>
        <xdr:cNvSpPr/>
      </xdr:nvSpPr>
      <xdr:spPr>
        <a:xfrm flipH="1">
          <a:off x="9056160" y="2161800"/>
          <a:ext cx="104760" cy="10476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17</xdr:col>
      <xdr:colOff>330840</xdr:colOff>
      <xdr:row>4</xdr:row>
      <xdr:rowOff>13680</xdr:rowOff>
    </xdr:from>
    <xdr:to>
      <xdr:col>17</xdr:col>
      <xdr:colOff>435600</xdr:colOff>
      <xdr:row>4</xdr:row>
      <xdr:rowOff>117720</xdr:rowOff>
    </xdr:to>
    <xdr:sp>
      <xdr:nvSpPr>
        <xdr:cNvPr id="2052" name="Oval 189"/>
        <xdr:cNvSpPr/>
      </xdr:nvSpPr>
      <xdr:spPr>
        <a:xfrm flipH="1">
          <a:off x="9064800" y="714600"/>
          <a:ext cx="104760" cy="10404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17640</xdr:colOff>
      <xdr:row>99</xdr:row>
      <xdr:rowOff>79920</xdr:rowOff>
    </xdr:from>
    <xdr:to>
      <xdr:col>28</xdr:col>
      <xdr:colOff>401040</xdr:colOff>
      <xdr:row>100</xdr:row>
      <xdr:rowOff>9360</xdr:rowOff>
    </xdr:to>
    <xdr:grpSp>
      <xdr:nvGrpSpPr>
        <xdr:cNvPr id="2053" name="Group 2494"/>
        <xdr:cNvGrpSpPr/>
      </xdr:nvGrpSpPr>
      <xdr:grpSpPr>
        <a:xfrm>
          <a:off x="15133680" y="17430840"/>
          <a:ext cx="1029960" cy="104400"/>
          <a:chOff x="15133680" y="17430840"/>
          <a:chExt cx="1029960" cy="104400"/>
        </a:xfrm>
      </xdr:grpSpPr>
      <xdr:sp>
        <xdr:nvSpPr>
          <xdr:cNvPr id="2054" name="Line 2492"/>
          <xdr:cNvSpPr/>
        </xdr:nvSpPr>
        <xdr:spPr>
          <a:xfrm flipH="1">
            <a:off x="15133680" y="17480880"/>
            <a:ext cx="926280" cy="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055" name="Oval 2493"/>
          <xdr:cNvSpPr/>
        </xdr:nvSpPr>
        <xdr:spPr>
          <a:xfrm flipH="1">
            <a:off x="16061400" y="17430840"/>
            <a:ext cx="102240" cy="104400"/>
          </a:xfrm>
          <a:prstGeom prst="ellipse">
            <a:avLst/>
          </a:prstGeom>
          <a:solidFill>
            <a:srgbClr val="ffffff"/>
          </a:solidFill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oneCell">
    <xdr:from>
      <xdr:col>10</xdr:col>
      <xdr:colOff>628920</xdr:colOff>
      <xdr:row>19</xdr:row>
      <xdr:rowOff>3600</xdr:rowOff>
    </xdr:from>
    <xdr:to>
      <xdr:col>12</xdr:col>
      <xdr:colOff>592920</xdr:colOff>
      <xdr:row>20</xdr:row>
      <xdr:rowOff>38160</xdr:rowOff>
    </xdr:to>
    <xdr:grpSp>
      <xdr:nvGrpSpPr>
        <xdr:cNvPr id="2056" name="Group 263"/>
        <xdr:cNvGrpSpPr/>
      </xdr:nvGrpSpPr>
      <xdr:grpSpPr>
        <a:xfrm>
          <a:off x="5362560" y="2775240"/>
          <a:ext cx="209880" cy="1326600"/>
          <a:chOff x="5362560" y="2775240"/>
          <a:chExt cx="209880" cy="1326600"/>
        </a:xfrm>
      </xdr:grpSpPr>
      <xdr:sp>
        <xdr:nvSpPr>
          <xdr:cNvPr id="2057" name="Line 264"/>
          <xdr:cNvSpPr/>
        </xdr:nvSpPr>
        <xdr:spPr>
          <a:xfrm>
            <a:off x="5438160" y="2829960"/>
            <a:ext cx="684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058" name="Line 265"/>
          <xdr:cNvSpPr/>
        </xdr:nvSpPr>
        <xdr:spPr>
          <a:xfrm flipH="1">
            <a:off x="5445360" y="2838960"/>
            <a:ext cx="7920" cy="12628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059" name="Line 266"/>
          <xdr:cNvSpPr/>
        </xdr:nvSpPr>
        <xdr:spPr>
          <a:xfrm>
            <a:off x="5454720" y="282996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060" name="Line 267"/>
          <xdr:cNvSpPr/>
        </xdr:nvSpPr>
        <xdr:spPr>
          <a:xfrm flipH="1">
            <a:off x="5460120" y="2838960"/>
            <a:ext cx="8280" cy="12628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061" name="Line 268"/>
          <xdr:cNvSpPr/>
        </xdr:nvSpPr>
        <xdr:spPr>
          <a:xfrm>
            <a:off x="5468760" y="2829960"/>
            <a:ext cx="6480" cy="12625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2062" name="Group 269"/>
          <xdr:cNvGrpSpPr/>
        </xdr:nvGrpSpPr>
        <xdr:grpSpPr>
          <a:xfrm>
            <a:off x="5362560" y="2775240"/>
            <a:ext cx="209880" cy="1228320"/>
            <a:chOff x="5362560" y="2775240"/>
            <a:chExt cx="209880" cy="1228320"/>
          </a:xfrm>
        </xdr:grpSpPr>
        <xdr:sp>
          <xdr:nvSpPr>
            <xdr:cNvPr id="2063" name="Line 270"/>
            <xdr:cNvSpPr/>
          </xdr:nvSpPr>
          <xdr:spPr>
            <a:xfrm>
              <a:off x="5370840" y="340992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064" name="Line 271"/>
            <xdr:cNvSpPr/>
          </xdr:nvSpPr>
          <xdr:spPr>
            <a:xfrm flipH="1">
              <a:off x="5434200" y="277524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065" name="Line 272"/>
            <xdr:cNvSpPr/>
          </xdr:nvSpPr>
          <xdr:spPr>
            <a:xfrm flipH="1">
              <a:off x="5475240" y="3409920"/>
              <a:ext cx="3600" cy="5936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066" name="Line 273"/>
            <xdr:cNvSpPr/>
          </xdr:nvSpPr>
          <xdr:spPr>
            <a:xfrm flipH="1">
              <a:off x="5415840" y="340992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067" name="Line 274"/>
            <xdr:cNvSpPr/>
          </xdr:nvSpPr>
          <xdr:spPr>
            <a:xfrm flipH="1">
              <a:off x="5479200" y="3409920"/>
              <a:ext cx="1728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068" name="Oval 275"/>
            <xdr:cNvSpPr/>
          </xdr:nvSpPr>
          <xdr:spPr>
            <a:xfrm>
              <a:off x="5362560" y="3060720"/>
              <a:ext cx="15480" cy="65736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069" name="Line 276"/>
            <xdr:cNvSpPr/>
          </xdr:nvSpPr>
          <xdr:spPr>
            <a:xfrm>
              <a:off x="5493240" y="340992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585720</xdr:colOff>
      <xdr:row>18</xdr:row>
      <xdr:rowOff>169560</xdr:rowOff>
    </xdr:from>
    <xdr:to>
      <xdr:col>16</xdr:col>
      <xdr:colOff>636840</xdr:colOff>
      <xdr:row>20</xdr:row>
      <xdr:rowOff>27720</xdr:rowOff>
    </xdr:to>
    <xdr:grpSp>
      <xdr:nvGrpSpPr>
        <xdr:cNvPr id="2070" name="Group 796"/>
        <xdr:cNvGrpSpPr/>
      </xdr:nvGrpSpPr>
      <xdr:grpSpPr>
        <a:xfrm>
          <a:off x="7939440" y="2765520"/>
          <a:ext cx="208800" cy="1326240"/>
          <a:chOff x="7939440" y="2765520"/>
          <a:chExt cx="208800" cy="1326240"/>
        </a:xfrm>
      </xdr:grpSpPr>
      <xdr:sp>
        <xdr:nvSpPr>
          <xdr:cNvPr id="2071" name="Line 797"/>
          <xdr:cNvSpPr/>
        </xdr:nvSpPr>
        <xdr:spPr>
          <a:xfrm>
            <a:off x="8014320" y="28202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072" name="Line 798"/>
          <xdr:cNvSpPr/>
        </xdr:nvSpPr>
        <xdr:spPr>
          <a:xfrm flipH="1">
            <a:off x="8021520" y="2829600"/>
            <a:ext cx="828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073" name="Line 799"/>
          <xdr:cNvSpPr/>
        </xdr:nvSpPr>
        <xdr:spPr>
          <a:xfrm>
            <a:off x="8030880" y="28202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074" name="Line 800"/>
          <xdr:cNvSpPr/>
        </xdr:nvSpPr>
        <xdr:spPr>
          <a:xfrm flipH="1">
            <a:off x="8036640" y="2829600"/>
            <a:ext cx="792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075" name="Line 801"/>
          <xdr:cNvSpPr/>
        </xdr:nvSpPr>
        <xdr:spPr>
          <a:xfrm>
            <a:off x="8044920" y="2820240"/>
            <a:ext cx="6840" cy="12621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2076" name="Group 802"/>
          <xdr:cNvGrpSpPr/>
        </xdr:nvGrpSpPr>
        <xdr:grpSpPr>
          <a:xfrm>
            <a:off x="7939440" y="2765520"/>
            <a:ext cx="208800" cy="1227600"/>
            <a:chOff x="7939440" y="2765520"/>
            <a:chExt cx="208800" cy="1227600"/>
          </a:xfrm>
        </xdr:grpSpPr>
        <xdr:sp>
          <xdr:nvSpPr>
            <xdr:cNvPr id="2077" name="Line 803"/>
            <xdr:cNvSpPr/>
          </xdr:nvSpPr>
          <xdr:spPr>
            <a:xfrm>
              <a:off x="7947720" y="3399840"/>
              <a:ext cx="44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078" name="Line 804"/>
            <xdr:cNvSpPr/>
          </xdr:nvSpPr>
          <xdr:spPr>
            <a:xfrm flipH="1">
              <a:off x="8010360" y="2765520"/>
              <a:ext cx="3600" cy="62532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079" name="Line 805"/>
            <xdr:cNvSpPr/>
          </xdr:nvSpPr>
          <xdr:spPr>
            <a:xfrm flipH="1">
              <a:off x="8051400" y="3399840"/>
              <a:ext cx="3600" cy="59328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080" name="Line 806"/>
            <xdr:cNvSpPr/>
          </xdr:nvSpPr>
          <xdr:spPr>
            <a:xfrm flipH="1">
              <a:off x="7992360" y="3399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081" name="Line 807"/>
            <xdr:cNvSpPr/>
          </xdr:nvSpPr>
          <xdr:spPr>
            <a:xfrm flipH="1">
              <a:off x="8055000" y="33998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082" name="Oval 808"/>
            <xdr:cNvSpPr/>
          </xdr:nvSpPr>
          <xdr:spPr>
            <a:xfrm>
              <a:off x="7939440" y="3049560"/>
              <a:ext cx="15480" cy="65700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083" name="Line 809"/>
            <xdr:cNvSpPr/>
          </xdr:nvSpPr>
          <xdr:spPr>
            <a:xfrm>
              <a:off x="8069040" y="3399840"/>
              <a:ext cx="792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10</xdr:col>
      <xdr:colOff>611640</xdr:colOff>
      <xdr:row>99</xdr:row>
      <xdr:rowOff>41400</xdr:rowOff>
    </xdr:from>
    <xdr:to>
      <xdr:col>12</xdr:col>
      <xdr:colOff>583920</xdr:colOff>
      <xdr:row>100</xdr:row>
      <xdr:rowOff>76680</xdr:rowOff>
    </xdr:to>
    <xdr:grpSp>
      <xdr:nvGrpSpPr>
        <xdr:cNvPr id="2084" name="Group 1923"/>
        <xdr:cNvGrpSpPr/>
      </xdr:nvGrpSpPr>
      <xdr:grpSpPr>
        <a:xfrm>
          <a:off x="5349240" y="16830000"/>
          <a:ext cx="210240" cy="1334880"/>
          <a:chOff x="5349240" y="16830000"/>
          <a:chExt cx="210240" cy="1334880"/>
        </a:xfrm>
      </xdr:grpSpPr>
      <xdr:sp>
        <xdr:nvSpPr>
          <xdr:cNvPr id="2085" name="Line 1924"/>
          <xdr:cNvSpPr/>
        </xdr:nvSpPr>
        <xdr:spPr>
          <a:xfrm>
            <a:off x="5424840" y="16887240"/>
            <a:ext cx="6840" cy="12776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086" name="Line 1925"/>
          <xdr:cNvSpPr/>
        </xdr:nvSpPr>
        <xdr:spPr>
          <a:xfrm flipH="1">
            <a:off x="5432040" y="16887240"/>
            <a:ext cx="8280" cy="12776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087" name="Line 1926"/>
          <xdr:cNvSpPr/>
        </xdr:nvSpPr>
        <xdr:spPr>
          <a:xfrm>
            <a:off x="5441400" y="16887240"/>
            <a:ext cx="6840" cy="12776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088" name="Line 1927"/>
          <xdr:cNvSpPr/>
        </xdr:nvSpPr>
        <xdr:spPr>
          <a:xfrm flipH="1">
            <a:off x="5446800" y="16887240"/>
            <a:ext cx="8280" cy="12776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089" name="Line 1928"/>
          <xdr:cNvSpPr/>
        </xdr:nvSpPr>
        <xdr:spPr>
          <a:xfrm>
            <a:off x="5455440" y="16887240"/>
            <a:ext cx="6840" cy="12776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2090" name="Group 1929"/>
          <xdr:cNvGrpSpPr/>
        </xdr:nvGrpSpPr>
        <xdr:grpSpPr>
          <a:xfrm>
            <a:off x="5349240" y="16830000"/>
            <a:ext cx="210240" cy="1238400"/>
            <a:chOff x="5349240" y="16830000"/>
            <a:chExt cx="210240" cy="1238400"/>
          </a:xfrm>
        </xdr:grpSpPr>
        <xdr:sp>
          <xdr:nvSpPr>
            <xdr:cNvPr id="2091" name="Line 1930"/>
            <xdr:cNvSpPr/>
          </xdr:nvSpPr>
          <xdr:spPr>
            <a:xfrm>
              <a:off x="5357520" y="1746504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092" name="Line 1931"/>
            <xdr:cNvSpPr/>
          </xdr:nvSpPr>
          <xdr:spPr>
            <a:xfrm flipH="1">
              <a:off x="5420520" y="16830000"/>
              <a:ext cx="3960" cy="6282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093" name="Line 1932"/>
            <xdr:cNvSpPr/>
          </xdr:nvSpPr>
          <xdr:spPr>
            <a:xfrm flipH="1">
              <a:off x="5461920" y="17465040"/>
              <a:ext cx="3600" cy="603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094" name="Line 1933"/>
            <xdr:cNvSpPr/>
          </xdr:nvSpPr>
          <xdr:spPr>
            <a:xfrm flipH="1">
              <a:off x="5402880" y="17465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095" name="Line 1934"/>
            <xdr:cNvSpPr/>
          </xdr:nvSpPr>
          <xdr:spPr>
            <a:xfrm flipH="1">
              <a:off x="5465880" y="1746504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096" name="Oval 1935"/>
            <xdr:cNvSpPr/>
          </xdr:nvSpPr>
          <xdr:spPr>
            <a:xfrm>
              <a:off x="5349240" y="17114400"/>
              <a:ext cx="15840" cy="66024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097" name="Line 1936"/>
            <xdr:cNvSpPr/>
          </xdr:nvSpPr>
          <xdr:spPr>
            <a:xfrm>
              <a:off x="5479920" y="17465040"/>
              <a:ext cx="7956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14</xdr:col>
      <xdr:colOff>585360</xdr:colOff>
      <xdr:row>99</xdr:row>
      <xdr:rowOff>41760</xdr:rowOff>
    </xdr:from>
    <xdr:to>
      <xdr:col>16</xdr:col>
      <xdr:colOff>636480</xdr:colOff>
      <xdr:row>100</xdr:row>
      <xdr:rowOff>76680</xdr:rowOff>
    </xdr:to>
    <xdr:grpSp>
      <xdr:nvGrpSpPr>
        <xdr:cNvPr id="2098" name="Group 2185"/>
        <xdr:cNvGrpSpPr/>
      </xdr:nvGrpSpPr>
      <xdr:grpSpPr>
        <a:xfrm>
          <a:off x="7938720" y="16834320"/>
          <a:ext cx="209880" cy="1326240"/>
          <a:chOff x="7938720" y="16834320"/>
          <a:chExt cx="209880" cy="1326240"/>
        </a:xfrm>
      </xdr:grpSpPr>
      <xdr:sp>
        <xdr:nvSpPr>
          <xdr:cNvPr id="2099" name="Line 2186"/>
          <xdr:cNvSpPr/>
        </xdr:nvSpPr>
        <xdr:spPr>
          <a:xfrm>
            <a:off x="8014320" y="16891200"/>
            <a:ext cx="64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00" name="Line 2187"/>
          <xdr:cNvSpPr/>
        </xdr:nvSpPr>
        <xdr:spPr>
          <a:xfrm flipH="1">
            <a:off x="8021160" y="16891200"/>
            <a:ext cx="864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01" name="Line 2188"/>
          <xdr:cNvSpPr/>
        </xdr:nvSpPr>
        <xdr:spPr>
          <a:xfrm>
            <a:off x="8030520" y="16891200"/>
            <a:ext cx="684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02" name="Line 2189"/>
          <xdr:cNvSpPr/>
        </xdr:nvSpPr>
        <xdr:spPr>
          <a:xfrm flipH="1">
            <a:off x="8036280" y="16891200"/>
            <a:ext cx="82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03" name="Line 2190"/>
          <xdr:cNvSpPr/>
        </xdr:nvSpPr>
        <xdr:spPr>
          <a:xfrm>
            <a:off x="8044920" y="16891200"/>
            <a:ext cx="6480" cy="1269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grpSp>
        <xdr:nvGrpSpPr>
          <xdr:cNvPr id="2104" name="Group 2191"/>
          <xdr:cNvGrpSpPr/>
        </xdr:nvGrpSpPr>
        <xdr:grpSpPr>
          <a:xfrm>
            <a:off x="7938720" y="16834320"/>
            <a:ext cx="209880" cy="1230480"/>
            <a:chOff x="7938720" y="16834320"/>
            <a:chExt cx="209880" cy="1230480"/>
          </a:xfrm>
        </xdr:grpSpPr>
        <xdr:sp>
          <xdr:nvSpPr>
            <xdr:cNvPr id="2105" name="Line 2192"/>
            <xdr:cNvSpPr/>
          </xdr:nvSpPr>
          <xdr:spPr>
            <a:xfrm>
              <a:off x="7947000" y="17465400"/>
              <a:ext cx="4500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106" name="Line 2193"/>
            <xdr:cNvSpPr/>
          </xdr:nvSpPr>
          <xdr:spPr>
            <a:xfrm flipH="1">
              <a:off x="8010000" y="16834320"/>
              <a:ext cx="3600" cy="62424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107" name="Line 2194"/>
            <xdr:cNvSpPr/>
          </xdr:nvSpPr>
          <xdr:spPr>
            <a:xfrm flipH="1">
              <a:off x="8051400" y="17465400"/>
              <a:ext cx="3600" cy="59940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108" name="Line 2195"/>
            <xdr:cNvSpPr/>
          </xdr:nvSpPr>
          <xdr:spPr>
            <a:xfrm flipH="1">
              <a:off x="7992000" y="174654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109" name="Line 2196"/>
            <xdr:cNvSpPr/>
          </xdr:nvSpPr>
          <xdr:spPr>
            <a:xfrm flipH="1">
              <a:off x="8055000" y="17465400"/>
              <a:ext cx="1764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110" name="Oval 2197"/>
            <xdr:cNvSpPr/>
          </xdr:nvSpPr>
          <xdr:spPr>
            <a:xfrm>
              <a:off x="7938720" y="17116920"/>
              <a:ext cx="15840" cy="655920"/>
            </a:xfrm>
            <a:prstGeom prst="ellipse">
              <a:avLst/>
            </a:prstGeom>
            <a:solidFill>
              <a:srgbClr val="ffffff"/>
            </a:solidFill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111" name="Line 2198"/>
            <xdr:cNvSpPr/>
          </xdr:nvSpPr>
          <xdr:spPr>
            <a:xfrm>
              <a:off x="8069040" y="17465400"/>
              <a:ext cx="79560" cy="360"/>
            </a:xfrm>
            <a:prstGeom prst="line">
              <a:avLst/>
            </a:prstGeom>
            <a:ln w="15840">
              <a:solidFill>
                <a:srgbClr val="00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515520</xdr:colOff>
      <xdr:row>16</xdr:row>
      <xdr:rowOff>84240</xdr:rowOff>
    </xdr:from>
    <xdr:to>
      <xdr:col>9</xdr:col>
      <xdr:colOff>594000</xdr:colOff>
      <xdr:row>16</xdr:row>
      <xdr:rowOff>140040</xdr:rowOff>
    </xdr:to>
    <xdr:sp>
      <xdr:nvSpPr>
        <xdr:cNvPr id="2112" name="Oval 49"/>
        <xdr:cNvSpPr/>
      </xdr:nvSpPr>
      <xdr:spPr>
        <a:xfrm>
          <a:off x="6173280" y="2888280"/>
          <a:ext cx="78480" cy="5580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584640</xdr:colOff>
      <xdr:row>8</xdr:row>
      <xdr:rowOff>2880</xdr:rowOff>
    </xdr:from>
    <xdr:to>
      <xdr:col>8</xdr:col>
      <xdr:colOff>7560</xdr:colOff>
      <xdr:row>8</xdr:row>
      <xdr:rowOff>110520</xdr:rowOff>
    </xdr:to>
    <xdr:sp>
      <xdr:nvSpPr>
        <xdr:cNvPr id="2113" name="Oval 50"/>
        <xdr:cNvSpPr/>
      </xdr:nvSpPr>
      <xdr:spPr>
        <a:xfrm flipH="1">
          <a:off x="4985280" y="1405080"/>
          <a:ext cx="51480" cy="10764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576360</xdr:colOff>
      <xdr:row>16</xdr:row>
      <xdr:rowOff>73080</xdr:rowOff>
    </xdr:from>
    <xdr:to>
      <xdr:col>7</xdr:col>
      <xdr:colOff>627840</xdr:colOff>
      <xdr:row>17</xdr:row>
      <xdr:rowOff>3960</xdr:rowOff>
    </xdr:to>
    <xdr:sp>
      <xdr:nvSpPr>
        <xdr:cNvPr id="2114" name="Oval 51"/>
        <xdr:cNvSpPr/>
      </xdr:nvSpPr>
      <xdr:spPr>
        <a:xfrm flipH="1">
          <a:off x="4977000" y="2877120"/>
          <a:ext cx="51480" cy="10620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588960</xdr:colOff>
      <xdr:row>10</xdr:row>
      <xdr:rowOff>69480</xdr:rowOff>
    </xdr:from>
    <xdr:to>
      <xdr:col>9</xdr:col>
      <xdr:colOff>275400</xdr:colOff>
      <xdr:row>12</xdr:row>
      <xdr:rowOff>126720</xdr:rowOff>
    </xdr:to>
    <xdr:grpSp>
      <xdr:nvGrpSpPr>
        <xdr:cNvPr id="2115" name="Group 18"/>
        <xdr:cNvGrpSpPr/>
      </xdr:nvGrpSpPr>
      <xdr:grpSpPr>
        <a:xfrm>
          <a:off x="5618160" y="1821960"/>
          <a:ext cx="315000" cy="407880"/>
          <a:chOff x="5618160" y="1821960"/>
          <a:chExt cx="315000" cy="407880"/>
        </a:xfrm>
      </xdr:grpSpPr>
      <xdr:sp>
        <xdr:nvSpPr>
          <xdr:cNvPr id="2116" name="Line 1106"/>
          <xdr:cNvSpPr/>
        </xdr:nvSpPr>
        <xdr:spPr>
          <a:xfrm flipV="1">
            <a:off x="5769000" y="2137680"/>
            <a:ext cx="92160" cy="27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17" name="Line 1108"/>
          <xdr:cNvSpPr/>
        </xdr:nvSpPr>
        <xdr:spPr>
          <a:xfrm flipV="1">
            <a:off x="5769000" y="2034000"/>
            <a:ext cx="127440" cy="1306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18" name="Line 1114"/>
          <xdr:cNvSpPr/>
        </xdr:nvSpPr>
        <xdr:spPr>
          <a:xfrm flipV="1">
            <a:off x="5711760" y="2032920"/>
            <a:ext cx="183960" cy="572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19" name="Line 1120"/>
          <xdr:cNvSpPr/>
        </xdr:nvSpPr>
        <xdr:spPr>
          <a:xfrm flipV="1">
            <a:off x="5707440" y="1962360"/>
            <a:ext cx="127440" cy="1314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20" name="Line 1122"/>
          <xdr:cNvSpPr/>
        </xdr:nvSpPr>
        <xdr:spPr>
          <a:xfrm flipV="1">
            <a:off x="5654880" y="1959840"/>
            <a:ext cx="183960" cy="579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21" name="Line 1128"/>
          <xdr:cNvSpPr/>
        </xdr:nvSpPr>
        <xdr:spPr>
          <a:xfrm flipV="1">
            <a:off x="5654880" y="1885680"/>
            <a:ext cx="127440" cy="1314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22" name="Line 1134"/>
          <xdr:cNvSpPr/>
        </xdr:nvSpPr>
        <xdr:spPr>
          <a:xfrm flipV="1">
            <a:off x="5690160" y="1885680"/>
            <a:ext cx="92880" cy="277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23" name="Line 1136"/>
          <xdr:cNvSpPr/>
        </xdr:nvSpPr>
        <xdr:spPr>
          <a:xfrm>
            <a:off x="5862960" y="2138040"/>
            <a:ext cx="70200" cy="918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24" name="Line 1142"/>
          <xdr:cNvSpPr/>
        </xdr:nvSpPr>
        <xdr:spPr>
          <a:xfrm>
            <a:off x="5618160" y="1821960"/>
            <a:ext cx="69840" cy="918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oneCell">
    <xdr:from>
      <xdr:col>9</xdr:col>
      <xdr:colOff>606960</xdr:colOff>
      <xdr:row>8</xdr:row>
      <xdr:rowOff>46440</xdr:rowOff>
    </xdr:from>
    <xdr:to>
      <xdr:col>10</xdr:col>
      <xdr:colOff>25920</xdr:colOff>
      <xdr:row>8</xdr:row>
      <xdr:rowOff>146520</xdr:rowOff>
    </xdr:to>
    <xdr:sp>
      <xdr:nvSpPr>
        <xdr:cNvPr id="2125" name="Line 1148"/>
        <xdr:cNvSpPr/>
      </xdr:nvSpPr>
      <xdr:spPr>
        <a:xfrm flipV="1">
          <a:off x="6264720" y="1448640"/>
          <a:ext cx="47880" cy="1000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576000</xdr:colOff>
      <xdr:row>7</xdr:row>
      <xdr:rowOff>142200</xdr:rowOff>
    </xdr:from>
    <xdr:to>
      <xdr:col>9</xdr:col>
      <xdr:colOff>606960</xdr:colOff>
      <xdr:row>8</xdr:row>
      <xdr:rowOff>129960</xdr:rowOff>
    </xdr:to>
    <xdr:sp>
      <xdr:nvSpPr>
        <xdr:cNvPr id="2126" name="Line 1150"/>
        <xdr:cNvSpPr/>
      </xdr:nvSpPr>
      <xdr:spPr>
        <a:xfrm flipH="1" flipV="1">
          <a:off x="6233760" y="1369080"/>
          <a:ext cx="30960" cy="1630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532440</xdr:colOff>
      <xdr:row>7</xdr:row>
      <xdr:rowOff>151920</xdr:rowOff>
    </xdr:from>
    <xdr:to>
      <xdr:col>9</xdr:col>
      <xdr:colOff>576360</xdr:colOff>
      <xdr:row>8</xdr:row>
      <xdr:rowOff>137160</xdr:rowOff>
    </xdr:to>
    <xdr:sp>
      <xdr:nvSpPr>
        <xdr:cNvPr id="2127" name="Line 1156"/>
        <xdr:cNvSpPr/>
      </xdr:nvSpPr>
      <xdr:spPr>
        <a:xfrm flipV="1">
          <a:off x="6190200" y="1378800"/>
          <a:ext cx="43920" cy="1605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479520</xdr:colOff>
      <xdr:row>7</xdr:row>
      <xdr:rowOff>151920</xdr:rowOff>
    </xdr:from>
    <xdr:to>
      <xdr:col>9</xdr:col>
      <xdr:colOff>532800</xdr:colOff>
      <xdr:row>8</xdr:row>
      <xdr:rowOff>137160</xdr:rowOff>
    </xdr:to>
    <xdr:sp>
      <xdr:nvSpPr>
        <xdr:cNvPr id="2128" name="Line 1162"/>
        <xdr:cNvSpPr/>
      </xdr:nvSpPr>
      <xdr:spPr>
        <a:xfrm flipH="1" flipV="1">
          <a:off x="6137280" y="1378800"/>
          <a:ext cx="53280" cy="1605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435960</xdr:colOff>
      <xdr:row>7</xdr:row>
      <xdr:rowOff>151920</xdr:rowOff>
    </xdr:from>
    <xdr:to>
      <xdr:col>9</xdr:col>
      <xdr:colOff>480240</xdr:colOff>
      <xdr:row>8</xdr:row>
      <xdr:rowOff>137160</xdr:rowOff>
    </xdr:to>
    <xdr:sp>
      <xdr:nvSpPr>
        <xdr:cNvPr id="2129" name="Line 1164"/>
        <xdr:cNvSpPr/>
      </xdr:nvSpPr>
      <xdr:spPr>
        <a:xfrm flipV="1">
          <a:off x="6093720" y="1378800"/>
          <a:ext cx="44280" cy="1605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392400</xdr:colOff>
      <xdr:row>7</xdr:row>
      <xdr:rowOff>151920</xdr:rowOff>
    </xdr:from>
    <xdr:to>
      <xdr:col>9</xdr:col>
      <xdr:colOff>444960</xdr:colOff>
      <xdr:row>8</xdr:row>
      <xdr:rowOff>137160</xdr:rowOff>
    </xdr:to>
    <xdr:sp>
      <xdr:nvSpPr>
        <xdr:cNvPr id="2130" name="Line 1170"/>
        <xdr:cNvSpPr/>
      </xdr:nvSpPr>
      <xdr:spPr>
        <a:xfrm flipH="1" flipV="1">
          <a:off x="6050160" y="1378800"/>
          <a:ext cx="52560" cy="1605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364680</xdr:colOff>
      <xdr:row>7</xdr:row>
      <xdr:rowOff>151920</xdr:rowOff>
    </xdr:from>
    <xdr:to>
      <xdr:col>9</xdr:col>
      <xdr:colOff>393120</xdr:colOff>
      <xdr:row>8</xdr:row>
      <xdr:rowOff>67320</xdr:rowOff>
    </xdr:to>
    <xdr:sp>
      <xdr:nvSpPr>
        <xdr:cNvPr id="2131" name="Line 1176"/>
        <xdr:cNvSpPr/>
      </xdr:nvSpPr>
      <xdr:spPr>
        <a:xfrm flipV="1">
          <a:off x="6022440" y="1378800"/>
          <a:ext cx="28440" cy="907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26280</xdr:colOff>
      <xdr:row>8</xdr:row>
      <xdr:rowOff>69840</xdr:rowOff>
    </xdr:from>
    <xdr:to>
      <xdr:col>10</xdr:col>
      <xdr:colOff>148680</xdr:colOff>
      <xdr:row>8</xdr:row>
      <xdr:rowOff>69840</xdr:rowOff>
    </xdr:to>
    <xdr:sp>
      <xdr:nvSpPr>
        <xdr:cNvPr id="2132" name="Line 1178"/>
        <xdr:cNvSpPr/>
      </xdr:nvSpPr>
      <xdr:spPr>
        <a:xfrm>
          <a:off x="6312960" y="1472040"/>
          <a:ext cx="12240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252720</xdr:colOff>
      <xdr:row>8</xdr:row>
      <xdr:rowOff>69840</xdr:rowOff>
    </xdr:from>
    <xdr:to>
      <xdr:col>9</xdr:col>
      <xdr:colOff>374760</xdr:colOff>
      <xdr:row>8</xdr:row>
      <xdr:rowOff>69840</xdr:rowOff>
    </xdr:to>
    <xdr:sp>
      <xdr:nvSpPr>
        <xdr:cNvPr id="2133" name="Line 1184"/>
        <xdr:cNvSpPr/>
      </xdr:nvSpPr>
      <xdr:spPr>
        <a:xfrm>
          <a:off x="5910480" y="1472040"/>
          <a:ext cx="12204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341280</xdr:colOff>
      <xdr:row>8</xdr:row>
      <xdr:rowOff>69840</xdr:rowOff>
    </xdr:from>
    <xdr:to>
      <xdr:col>9</xdr:col>
      <xdr:colOff>358560</xdr:colOff>
      <xdr:row>8</xdr:row>
      <xdr:rowOff>69840</xdr:rowOff>
    </xdr:to>
    <xdr:sp>
      <xdr:nvSpPr>
        <xdr:cNvPr id="2134" name="Line 1232"/>
        <xdr:cNvSpPr/>
      </xdr:nvSpPr>
      <xdr:spPr>
        <a:xfrm>
          <a:off x="5370480" y="1472040"/>
          <a:ext cx="64584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71640</xdr:colOff>
      <xdr:row>8</xdr:row>
      <xdr:rowOff>69840</xdr:rowOff>
    </xdr:from>
    <xdr:to>
      <xdr:col>8</xdr:col>
      <xdr:colOff>525600</xdr:colOff>
      <xdr:row>8</xdr:row>
      <xdr:rowOff>69840</xdr:rowOff>
    </xdr:to>
    <xdr:sp>
      <xdr:nvSpPr>
        <xdr:cNvPr id="2135" name="Line 1234"/>
        <xdr:cNvSpPr/>
      </xdr:nvSpPr>
      <xdr:spPr>
        <a:xfrm>
          <a:off x="5100840" y="1472040"/>
          <a:ext cx="4539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552240</xdr:colOff>
      <xdr:row>14</xdr:row>
      <xdr:rowOff>56520</xdr:rowOff>
    </xdr:from>
    <xdr:to>
      <xdr:col>9</xdr:col>
      <xdr:colOff>552240</xdr:colOff>
      <xdr:row>16</xdr:row>
      <xdr:rowOff>111600</xdr:rowOff>
    </xdr:to>
    <xdr:sp>
      <xdr:nvSpPr>
        <xdr:cNvPr id="2136" name="Line 1246"/>
        <xdr:cNvSpPr/>
      </xdr:nvSpPr>
      <xdr:spPr>
        <a:xfrm>
          <a:off x="6210000" y="2510280"/>
          <a:ext cx="0" cy="4053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24840</xdr:colOff>
      <xdr:row>8</xdr:row>
      <xdr:rowOff>25920</xdr:rowOff>
    </xdr:from>
    <xdr:to>
      <xdr:col>11</xdr:col>
      <xdr:colOff>54720</xdr:colOff>
      <xdr:row>8</xdr:row>
      <xdr:rowOff>111960</xdr:rowOff>
    </xdr:to>
    <xdr:sp>
      <xdr:nvSpPr>
        <xdr:cNvPr id="2137" name="Oval 60"/>
        <xdr:cNvSpPr/>
      </xdr:nvSpPr>
      <xdr:spPr>
        <a:xfrm>
          <a:off x="6940080" y="1428120"/>
          <a:ext cx="29880" cy="8604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252720</xdr:colOff>
      <xdr:row>8</xdr:row>
      <xdr:rowOff>14040</xdr:rowOff>
    </xdr:from>
    <xdr:to>
      <xdr:col>8</xdr:col>
      <xdr:colOff>338760</xdr:colOff>
      <xdr:row>8</xdr:row>
      <xdr:rowOff>100080</xdr:rowOff>
    </xdr:to>
    <xdr:sp>
      <xdr:nvSpPr>
        <xdr:cNvPr id="2138" name="Oval 61"/>
        <xdr:cNvSpPr/>
      </xdr:nvSpPr>
      <xdr:spPr>
        <a:xfrm>
          <a:off x="5281920" y="1416240"/>
          <a:ext cx="86040" cy="8604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47880</xdr:colOff>
      <xdr:row>16</xdr:row>
      <xdr:rowOff>110520</xdr:rowOff>
    </xdr:from>
    <xdr:to>
      <xdr:col>11</xdr:col>
      <xdr:colOff>531360</xdr:colOff>
      <xdr:row>16</xdr:row>
      <xdr:rowOff>110520</xdr:rowOff>
    </xdr:to>
    <xdr:sp>
      <xdr:nvSpPr>
        <xdr:cNvPr id="2139" name="Line 1248"/>
        <xdr:cNvSpPr/>
      </xdr:nvSpPr>
      <xdr:spPr>
        <a:xfrm>
          <a:off x="5077080" y="2914560"/>
          <a:ext cx="23695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435240</xdr:colOff>
      <xdr:row>8</xdr:row>
      <xdr:rowOff>2880</xdr:rowOff>
    </xdr:from>
    <xdr:to>
      <xdr:col>11</xdr:col>
      <xdr:colOff>542880</xdr:colOff>
      <xdr:row>8</xdr:row>
      <xdr:rowOff>110520</xdr:rowOff>
    </xdr:to>
    <xdr:sp>
      <xdr:nvSpPr>
        <xdr:cNvPr id="2140" name="Oval 68"/>
        <xdr:cNvSpPr/>
      </xdr:nvSpPr>
      <xdr:spPr>
        <a:xfrm flipH="1">
          <a:off x="7350480" y="1405080"/>
          <a:ext cx="107640" cy="10764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426600</xdr:colOff>
      <xdr:row>16</xdr:row>
      <xdr:rowOff>61200</xdr:rowOff>
    </xdr:from>
    <xdr:to>
      <xdr:col>11</xdr:col>
      <xdr:colOff>534240</xdr:colOff>
      <xdr:row>16</xdr:row>
      <xdr:rowOff>167400</xdr:rowOff>
    </xdr:to>
    <xdr:sp>
      <xdr:nvSpPr>
        <xdr:cNvPr id="2141" name="Oval 70"/>
        <xdr:cNvSpPr/>
      </xdr:nvSpPr>
      <xdr:spPr>
        <a:xfrm flipH="1">
          <a:off x="7341840" y="2865240"/>
          <a:ext cx="107640" cy="10620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19800</xdr:colOff>
      <xdr:row>8</xdr:row>
      <xdr:rowOff>63720</xdr:rowOff>
    </xdr:from>
    <xdr:to>
      <xdr:col>11</xdr:col>
      <xdr:colOff>457200</xdr:colOff>
      <xdr:row>8</xdr:row>
      <xdr:rowOff>64440</xdr:rowOff>
    </xdr:to>
    <xdr:sp>
      <xdr:nvSpPr>
        <xdr:cNvPr id="2142" name="Line 1254"/>
        <xdr:cNvSpPr/>
      </xdr:nvSpPr>
      <xdr:spPr>
        <a:xfrm flipV="1">
          <a:off x="6306480" y="1465920"/>
          <a:ext cx="1065960" cy="7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165600</xdr:colOff>
      <xdr:row>10</xdr:row>
      <xdr:rowOff>24120</xdr:rowOff>
    </xdr:from>
    <xdr:to>
      <xdr:col>10</xdr:col>
      <xdr:colOff>478800</xdr:colOff>
      <xdr:row>12</xdr:row>
      <xdr:rowOff>81360</xdr:rowOff>
    </xdr:to>
    <xdr:grpSp>
      <xdr:nvGrpSpPr>
        <xdr:cNvPr id="2143" name="Group 22"/>
        <xdr:cNvGrpSpPr/>
      </xdr:nvGrpSpPr>
      <xdr:grpSpPr>
        <a:xfrm>
          <a:off x="6452280" y="1776600"/>
          <a:ext cx="313200" cy="407880"/>
          <a:chOff x="6452280" y="1776600"/>
          <a:chExt cx="313200" cy="407880"/>
        </a:xfrm>
      </xdr:grpSpPr>
      <xdr:sp>
        <xdr:nvSpPr>
          <xdr:cNvPr id="2144" name="Line 1260"/>
          <xdr:cNvSpPr/>
        </xdr:nvSpPr>
        <xdr:spPr>
          <a:xfrm flipH="1" flipV="1">
            <a:off x="6522840" y="2092680"/>
            <a:ext cx="91080" cy="27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45" name="Line 1262"/>
          <xdr:cNvSpPr/>
        </xdr:nvSpPr>
        <xdr:spPr>
          <a:xfrm flipH="1" flipV="1">
            <a:off x="6488280" y="1988640"/>
            <a:ext cx="126360" cy="1306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46" name="Line 1268"/>
          <xdr:cNvSpPr/>
        </xdr:nvSpPr>
        <xdr:spPr>
          <a:xfrm flipH="1" flipV="1">
            <a:off x="6489000" y="1988640"/>
            <a:ext cx="182880" cy="572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47" name="Line 1274"/>
          <xdr:cNvSpPr/>
        </xdr:nvSpPr>
        <xdr:spPr>
          <a:xfrm flipH="1" flipV="1">
            <a:off x="6549480" y="1917000"/>
            <a:ext cx="126720" cy="1317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48" name="Line 1276"/>
          <xdr:cNvSpPr/>
        </xdr:nvSpPr>
        <xdr:spPr>
          <a:xfrm flipH="1" flipV="1">
            <a:off x="6545880" y="1914480"/>
            <a:ext cx="182160" cy="579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49" name="Line 1282"/>
          <xdr:cNvSpPr/>
        </xdr:nvSpPr>
        <xdr:spPr>
          <a:xfrm flipH="1" flipV="1">
            <a:off x="6601680" y="1841040"/>
            <a:ext cx="125640" cy="1314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50" name="Line 1288"/>
          <xdr:cNvSpPr/>
        </xdr:nvSpPr>
        <xdr:spPr>
          <a:xfrm flipH="1" flipV="1">
            <a:off x="6602040" y="1841400"/>
            <a:ext cx="90720" cy="273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51" name="Line 1293"/>
          <xdr:cNvSpPr/>
        </xdr:nvSpPr>
        <xdr:spPr>
          <a:xfrm flipH="1">
            <a:off x="6452280" y="2092680"/>
            <a:ext cx="69840" cy="918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52" name="Line 1306"/>
          <xdr:cNvSpPr/>
        </xdr:nvSpPr>
        <xdr:spPr>
          <a:xfrm flipH="1">
            <a:off x="6695640" y="1776600"/>
            <a:ext cx="69840" cy="914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oneCell">
    <xdr:from>
      <xdr:col>9</xdr:col>
      <xdr:colOff>178560</xdr:colOff>
      <xdr:row>12</xdr:row>
      <xdr:rowOff>12240</xdr:rowOff>
    </xdr:from>
    <xdr:to>
      <xdr:col>9</xdr:col>
      <xdr:colOff>514800</xdr:colOff>
      <xdr:row>14</xdr:row>
      <xdr:rowOff>63360</xdr:rowOff>
    </xdr:to>
    <xdr:sp>
      <xdr:nvSpPr>
        <xdr:cNvPr id="2153" name="Line 1307"/>
        <xdr:cNvSpPr/>
      </xdr:nvSpPr>
      <xdr:spPr>
        <a:xfrm>
          <a:off x="5836320" y="2115360"/>
          <a:ext cx="336240" cy="4017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538560</xdr:colOff>
      <xdr:row>11</xdr:row>
      <xdr:rowOff>155160</xdr:rowOff>
    </xdr:from>
    <xdr:to>
      <xdr:col>10</xdr:col>
      <xdr:colOff>258120</xdr:colOff>
      <xdr:row>14</xdr:row>
      <xdr:rowOff>87120</xdr:rowOff>
    </xdr:to>
    <xdr:sp>
      <xdr:nvSpPr>
        <xdr:cNvPr id="2154" name="Line 1308"/>
        <xdr:cNvSpPr/>
      </xdr:nvSpPr>
      <xdr:spPr>
        <a:xfrm flipH="1">
          <a:off x="6196320" y="2082960"/>
          <a:ext cx="348480" cy="4579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508320</xdr:colOff>
      <xdr:row>14</xdr:row>
      <xdr:rowOff>48240</xdr:rowOff>
    </xdr:from>
    <xdr:to>
      <xdr:col>9</xdr:col>
      <xdr:colOff>586800</xdr:colOff>
      <xdr:row>14</xdr:row>
      <xdr:rowOff>114480</xdr:rowOff>
    </xdr:to>
    <xdr:sp>
      <xdr:nvSpPr>
        <xdr:cNvPr id="2155" name="Oval 71"/>
        <xdr:cNvSpPr/>
      </xdr:nvSpPr>
      <xdr:spPr>
        <a:xfrm>
          <a:off x="6166080" y="2502000"/>
          <a:ext cx="78480" cy="6624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353160</xdr:colOff>
      <xdr:row>8</xdr:row>
      <xdr:rowOff>140760</xdr:rowOff>
    </xdr:from>
    <xdr:to>
      <xdr:col>10</xdr:col>
      <xdr:colOff>147240</xdr:colOff>
      <xdr:row>10</xdr:row>
      <xdr:rowOff>28080</xdr:rowOff>
    </xdr:to>
    <xdr:sp>
      <xdr:nvSpPr>
        <xdr:cNvPr id="2156" name="Text Box 4"/>
        <xdr:cNvSpPr/>
      </xdr:nvSpPr>
      <xdr:spPr>
        <a:xfrm>
          <a:off x="6010920" y="1542960"/>
          <a:ext cx="423000" cy="237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1" lang="en-US" sz="1400" strike="noStrike" u="none">
              <a:solidFill>
                <a:srgbClr val="000000"/>
              </a:solidFill>
              <a:uFillTx/>
              <a:latin typeface="Meiryo UI"/>
              <a:ea typeface="ＭＳ Ｐゴシック"/>
            </a:rPr>
            <a:t>Rab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10</xdr:col>
      <xdr:colOff>487800</xdr:colOff>
      <xdr:row>11</xdr:row>
      <xdr:rowOff>99000</xdr:rowOff>
    </xdr:from>
    <xdr:to>
      <xdr:col>11</xdr:col>
      <xdr:colOff>306720</xdr:colOff>
      <xdr:row>12</xdr:row>
      <xdr:rowOff>71280</xdr:rowOff>
    </xdr:to>
    <xdr:sp>
      <xdr:nvSpPr>
        <xdr:cNvPr id="2157" name="Text Box 5"/>
        <xdr:cNvSpPr/>
      </xdr:nvSpPr>
      <xdr:spPr>
        <a:xfrm>
          <a:off x="6774480" y="2026800"/>
          <a:ext cx="447480" cy="147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1" lang="en-US" sz="1400" strike="noStrike" u="none">
              <a:solidFill>
                <a:srgbClr val="000000"/>
              </a:solidFill>
              <a:uFillTx/>
              <a:latin typeface="Meiryo UI"/>
              <a:ea typeface="ＭＳ Ｐゴシック"/>
            </a:rPr>
            <a:t>Rbc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8</xdr:col>
      <xdr:colOff>238320</xdr:colOff>
      <xdr:row>11</xdr:row>
      <xdr:rowOff>80280</xdr:rowOff>
    </xdr:from>
    <xdr:to>
      <xdr:col>9</xdr:col>
      <xdr:colOff>3240</xdr:colOff>
      <xdr:row>12</xdr:row>
      <xdr:rowOff>123120</xdr:rowOff>
    </xdr:to>
    <xdr:sp>
      <xdr:nvSpPr>
        <xdr:cNvPr id="2158" name="Text Box 6"/>
        <xdr:cNvSpPr/>
      </xdr:nvSpPr>
      <xdr:spPr>
        <a:xfrm>
          <a:off x="5267520" y="2008080"/>
          <a:ext cx="393480" cy="218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1" lang="en-US" sz="1400" strike="noStrike" u="none">
              <a:solidFill>
                <a:srgbClr val="000000"/>
              </a:solidFill>
              <a:uFillTx/>
              <a:latin typeface="Meiryo UI"/>
              <a:ea typeface="ＭＳ Ｐゴシック"/>
            </a:rPr>
            <a:t>Rac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4</xdr:col>
      <xdr:colOff>378000</xdr:colOff>
      <xdr:row>16</xdr:row>
      <xdr:rowOff>84240</xdr:rowOff>
    </xdr:from>
    <xdr:to>
      <xdr:col>4</xdr:col>
      <xdr:colOff>464040</xdr:colOff>
      <xdr:row>16</xdr:row>
      <xdr:rowOff>140760</xdr:rowOff>
    </xdr:to>
    <xdr:sp>
      <xdr:nvSpPr>
        <xdr:cNvPr id="2159" name="Oval 72"/>
        <xdr:cNvSpPr/>
      </xdr:nvSpPr>
      <xdr:spPr>
        <a:xfrm>
          <a:off x="2892600" y="2888280"/>
          <a:ext cx="86040" cy="565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425520</xdr:colOff>
      <xdr:row>8</xdr:row>
      <xdr:rowOff>2880</xdr:rowOff>
    </xdr:from>
    <xdr:to>
      <xdr:col>2</xdr:col>
      <xdr:colOff>533160</xdr:colOff>
      <xdr:row>8</xdr:row>
      <xdr:rowOff>110520</xdr:rowOff>
    </xdr:to>
    <xdr:sp>
      <xdr:nvSpPr>
        <xdr:cNvPr id="2160" name="Oval 75"/>
        <xdr:cNvSpPr/>
      </xdr:nvSpPr>
      <xdr:spPr>
        <a:xfrm flipH="1">
          <a:off x="1683000" y="1405080"/>
          <a:ext cx="107640" cy="10764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417600</xdr:colOff>
      <xdr:row>16</xdr:row>
      <xdr:rowOff>56520</xdr:rowOff>
    </xdr:from>
    <xdr:to>
      <xdr:col>2</xdr:col>
      <xdr:colOff>525240</xdr:colOff>
      <xdr:row>16</xdr:row>
      <xdr:rowOff>162720</xdr:rowOff>
    </xdr:to>
    <xdr:sp>
      <xdr:nvSpPr>
        <xdr:cNvPr id="2161" name="Oval 78"/>
        <xdr:cNvSpPr/>
      </xdr:nvSpPr>
      <xdr:spPr>
        <a:xfrm flipH="1">
          <a:off x="1675080" y="2860560"/>
          <a:ext cx="107640" cy="10620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8640</xdr:colOff>
      <xdr:row>8</xdr:row>
      <xdr:rowOff>69840</xdr:rowOff>
    </xdr:from>
    <xdr:to>
      <xdr:col>4</xdr:col>
      <xdr:colOff>35280</xdr:colOff>
      <xdr:row>8</xdr:row>
      <xdr:rowOff>144720</xdr:rowOff>
    </xdr:to>
    <xdr:sp>
      <xdr:nvSpPr>
        <xdr:cNvPr id="2162" name="Line 1309"/>
        <xdr:cNvSpPr/>
      </xdr:nvSpPr>
      <xdr:spPr>
        <a:xfrm flipV="1">
          <a:off x="2523240" y="1472040"/>
          <a:ext cx="26640" cy="74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584280</xdr:colOff>
      <xdr:row>7</xdr:row>
      <xdr:rowOff>151920</xdr:rowOff>
    </xdr:from>
    <xdr:to>
      <xdr:col>4</xdr:col>
      <xdr:colOff>9000</xdr:colOff>
      <xdr:row>8</xdr:row>
      <xdr:rowOff>137160</xdr:rowOff>
    </xdr:to>
    <xdr:sp>
      <xdr:nvSpPr>
        <xdr:cNvPr id="2163" name="Line 1310"/>
        <xdr:cNvSpPr/>
      </xdr:nvSpPr>
      <xdr:spPr>
        <a:xfrm flipH="1" flipV="1">
          <a:off x="2470320" y="1378800"/>
          <a:ext cx="53280" cy="1605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542160</xdr:colOff>
      <xdr:row>7</xdr:row>
      <xdr:rowOff>151920</xdr:rowOff>
    </xdr:from>
    <xdr:to>
      <xdr:col>3</xdr:col>
      <xdr:colOff>586080</xdr:colOff>
      <xdr:row>8</xdr:row>
      <xdr:rowOff>137160</xdr:rowOff>
    </xdr:to>
    <xdr:sp>
      <xdr:nvSpPr>
        <xdr:cNvPr id="2164" name="Line 1311"/>
        <xdr:cNvSpPr/>
      </xdr:nvSpPr>
      <xdr:spPr>
        <a:xfrm flipV="1">
          <a:off x="2428200" y="1378800"/>
          <a:ext cx="43920" cy="1605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489960</xdr:colOff>
      <xdr:row>7</xdr:row>
      <xdr:rowOff>162720</xdr:rowOff>
    </xdr:from>
    <xdr:to>
      <xdr:col>3</xdr:col>
      <xdr:colOff>542880</xdr:colOff>
      <xdr:row>8</xdr:row>
      <xdr:rowOff>138960</xdr:rowOff>
    </xdr:to>
    <xdr:sp>
      <xdr:nvSpPr>
        <xdr:cNvPr id="2165" name="Line 1312"/>
        <xdr:cNvSpPr/>
      </xdr:nvSpPr>
      <xdr:spPr>
        <a:xfrm flipH="1" flipV="1">
          <a:off x="2376000" y="1389600"/>
          <a:ext cx="52920" cy="1515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447120</xdr:colOff>
      <xdr:row>7</xdr:row>
      <xdr:rowOff>151920</xdr:rowOff>
    </xdr:from>
    <xdr:to>
      <xdr:col>3</xdr:col>
      <xdr:colOff>491760</xdr:colOff>
      <xdr:row>8</xdr:row>
      <xdr:rowOff>137160</xdr:rowOff>
    </xdr:to>
    <xdr:sp>
      <xdr:nvSpPr>
        <xdr:cNvPr id="2166" name="Line 1313"/>
        <xdr:cNvSpPr/>
      </xdr:nvSpPr>
      <xdr:spPr>
        <a:xfrm flipV="1">
          <a:off x="2333160" y="1378800"/>
          <a:ext cx="44640" cy="1605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395640</xdr:colOff>
      <xdr:row>7</xdr:row>
      <xdr:rowOff>151920</xdr:rowOff>
    </xdr:from>
    <xdr:to>
      <xdr:col>3</xdr:col>
      <xdr:colOff>448200</xdr:colOff>
      <xdr:row>8</xdr:row>
      <xdr:rowOff>137160</xdr:rowOff>
    </xdr:to>
    <xdr:sp>
      <xdr:nvSpPr>
        <xdr:cNvPr id="2167" name="Line 1314"/>
        <xdr:cNvSpPr/>
      </xdr:nvSpPr>
      <xdr:spPr>
        <a:xfrm flipH="1" flipV="1">
          <a:off x="2281680" y="1378800"/>
          <a:ext cx="52560" cy="1605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359280</xdr:colOff>
      <xdr:row>7</xdr:row>
      <xdr:rowOff>151920</xdr:rowOff>
    </xdr:from>
    <xdr:to>
      <xdr:col>3</xdr:col>
      <xdr:colOff>396360</xdr:colOff>
      <xdr:row>8</xdr:row>
      <xdr:rowOff>73440</xdr:rowOff>
    </xdr:to>
    <xdr:sp>
      <xdr:nvSpPr>
        <xdr:cNvPr id="2168" name="Line 1315"/>
        <xdr:cNvSpPr/>
      </xdr:nvSpPr>
      <xdr:spPr>
        <a:xfrm flipV="1">
          <a:off x="2245320" y="1378800"/>
          <a:ext cx="37080" cy="9684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42840</xdr:colOff>
      <xdr:row>8</xdr:row>
      <xdr:rowOff>69840</xdr:rowOff>
    </xdr:from>
    <xdr:to>
      <xdr:col>4</xdr:col>
      <xdr:colOff>165600</xdr:colOff>
      <xdr:row>8</xdr:row>
      <xdr:rowOff>69840</xdr:rowOff>
    </xdr:to>
    <xdr:sp>
      <xdr:nvSpPr>
        <xdr:cNvPr id="2169" name="Line 1316"/>
        <xdr:cNvSpPr/>
      </xdr:nvSpPr>
      <xdr:spPr>
        <a:xfrm>
          <a:off x="2557440" y="1472040"/>
          <a:ext cx="1227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258120</xdr:colOff>
      <xdr:row>8</xdr:row>
      <xdr:rowOff>69840</xdr:rowOff>
    </xdr:from>
    <xdr:to>
      <xdr:col>3</xdr:col>
      <xdr:colOff>380520</xdr:colOff>
      <xdr:row>8</xdr:row>
      <xdr:rowOff>69840</xdr:rowOff>
    </xdr:to>
    <xdr:sp>
      <xdr:nvSpPr>
        <xdr:cNvPr id="2170" name="Line 1317"/>
        <xdr:cNvSpPr/>
      </xdr:nvSpPr>
      <xdr:spPr>
        <a:xfrm>
          <a:off x="2144160" y="1472040"/>
          <a:ext cx="12240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396360</xdr:colOff>
      <xdr:row>8</xdr:row>
      <xdr:rowOff>69840</xdr:rowOff>
    </xdr:from>
    <xdr:to>
      <xdr:col>5</xdr:col>
      <xdr:colOff>423000</xdr:colOff>
      <xdr:row>8</xdr:row>
      <xdr:rowOff>144720</xdr:rowOff>
    </xdr:to>
    <xdr:sp>
      <xdr:nvSpPr>
        <xdr:cNvPr id="2171" name="Line 1318"/>
        <xdr:cNvSpPr/>
      </xdr:nvSpPr>
      <xdr:spPr>
        <a:xfrm flipV="1">
          <a:off x="3539520" y="1472040"/>
          <a:ext cx="26640" cy="748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346680</xdr:colOff>
      <xdr:row>7</xdr:row>
      <xdr:rowOff>151920</xdr:rowOff>
    </xdr:from>
    <xdr:to>
      <xdr:col>5</xdr:col>
      <xdr:colOff>399960</xdr:colOff>
      <xdr:row>8</xdr:row>
      <xdr:rowOff>137160</xdr:rowOff>
    </xdr:to>
    <xdr:sp>
      <xdr:nvSpPr>
        <xdr:cNvPr id="2172" name="Line 1319"/>
        <xdr:cNvSpPr/>
      </xdr:nvSpPr>
      <xdr:spPr>
        <a:xfrm flipH="1" flipV="1">
          <a:off x="3489840" y="1378800"/>
          <a:ext cx="53280" cy="1605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305640</xdr:colOff>
      <xdr:row>7</xdr:row>
      <xdr:rowOff>151920</xdr:rowOff>
    </xdr:from>
    <xdr:to>
      <xdr:col>5</xdr:col>
      <xdr:colOff>349560</xdr:colOff>
      <xdr:row>8</xdr:row>
      <xdr:rowOff>137160</xdr:rowOff>
    </xdr:to>
    <xdr:sp>
      <xdr:nvSpPr>
        <xdr:cNvPr id="2173" name="Line 1320"/>
        <xdr:cNvSpPr/>
      </xdr:nvSpPr>
      <xdr:spPr>
        <a:xfrm flipV="1">
          <a:off x="3448800" y="1378800"/>
          <a:ext cx="43920" cy="1605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255960</xdr:colOff>
      <xdr:row>7</xdr:row>
      <xdr:rowOff>151920</xdr:rowOff>
    </xdr:from>
    <xdr:to>
      <xdr:col>5</xdr:col>
      <xdr:colOff>309240</xdr:colOff>
      <xdr:row>8</xdr:row>
      <xdr:rowOff>137160</xdr:rowOff>
    </xdr:to>
    <xdr:sp>
      <xdr:nvSpPr>
        <xdr:cNvPr id="2174" name="Line 1321"/>
        <xdr:cNvSpPr/>
      </xdr:nvSpPr>
      <xdr:spPr>
        <a:xfrm flipH="1" flipV="1">
          <a:off x="3399120" y="1378800"/>
          <a:ext cx="53280" cy="1605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214200</xdr:colOff>
      <xdr:row>7</xdr:row>
      <xdr:rowOff>151920</xdr:rowOff>
    </xdr:from>
    <xdr:to>
      <xdr:col>5</xdr:col>
      <xdr:colOff>258840</xdr:colOff>
      <xdr:row>8</xdr:row>
      <xdr:rowOff>137160</xdr:rowOff>
    </xdr:to>
    <xdr:sp>
      <xdr:nvSpPr>
        <xdr:cNvPr id="2175" name="Line 1322"/>
        <xdr:cNvSpPr/>
      </xdr:nvSpPr>
      <xdr:spPr>
        <a:xfrm flipV="1">
          <a:off x="3357360" y="1378800"/>
          <a:ext cx="44640" cy="1605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164520</xdr:colOff>
      <xdr:row>7</xdr:row>
      <xdr:rowOff>151920</xdr:rowOff>
    </xdr:from>
    <xdr:to>
      <xdr:col>5</xdr:col>
      <xdr:colOff>217800</xdr:colOff>
      <xdr:row>8</xdr:row>
      <xdr:rowOff>137160</xdr:rowOff>
    </xdr:to>
    <xdr:sp>
      <xdr:nvSpPr>
        <xdr:cNvPr id="2176" name="Line 1323"/>
        <xdr:cNvSpPr/>
      </xdr:nvSpPr>
      <xdr:spPr>
        <a:xfrm flipH="1" flipV="1">
          <a:off x="3307680" y="1378800"/>
          <a:ext cx="53280" cy="16056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133200</xdr:colOff>
      <xdr:row>7</xdr:row>
      <xdr:rowOff>151920</xdr:rowOff>
    </xdr:from>
    <xdr:to>
      <xdr:col>5</xdr:col>
      <xdr:colOff>166680</xdr:colOff>
      <xdr:row>8</xdr:row>
      <xdr:rowOff>73440</xdr:rowOff>
    </xdr:to>
    <xdr:sp>
      <xdr:nvSpPr>
        <xdr:cNvPr id="2177" name="Line 1324"/>
        <xdr:cNvSpPr/>
      </xdr:nvSpPr>
      <xdr:spPr>
        <a:xfrm flipV="1">
          <a:off x="3276360" y="1378800"/>
          <a:ext cx="33480" cy="9684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429480</xdr:colOff>
      <xdr:row>8</xdr:row>
      <xdr:rowOff>69840</xdr:rowOff>
    </xdr:from>
    <xdr:to>
      <xdr:col>5</xdr:col>
      <xdr:colOff>552600</xdr:colOff>
      <xdr:row>8</xdr:row>
      <xdr:rowOff>69840</xdr:rowOff>
    </xdr:to>
    <xdr:sp>
      <xdr:nvSpPr>
        <xdr:cNvPr id="2178" name="Line 1325"/>
        <xdr:cNvSpPr/>
      </xdr:nvSpPr>
      <xdr:spPr>
        <a:xfrm>
          <a:off x="3572640" y="1472040"/>
          <a:ext cx="12312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32760</xdr:colOff>
      <xdr:row>8</xdr:row>
      <xdr:rowOff>69840</xdr:rowOff>
    </xdr:from>
    <xdr:to>
      <xdr:col>5</xdr:col>
      <xdr:colOff>155520</xdr:colOff>
      <xdr:row>8</xdr:row>
      <xdr:rowOff>69840</xdr:rowOff>
    </xdr:to>
    <xdr:sp>
      <xdr:nvSpPr>
        <xdr:cNvPr id="2179" name="Line 1326"/>
        <xdr:cNvSpPr/>
      </xdr:nvSpPr>
      <xdr:spPr>
        <a:xfrm>
          <a:off x="3175920" y="1472040"/>
          <a:ext cx="1227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326520</xdr:colOff>
      <xdr:row>10</xdr:row>
      <xdr:rowOff>106560</xdr:rowOff>
    </xdr:from>
    <xdr:to>
      <xdr:col>4</xdr:col>
      <xdr:colOff>527760</xdr:colOff>
      <xdr:row>13</xdr:row>
      <xdr:rowOff>73080</xdr:rowOff>
    </xdr:to>
    <xdr:grpSp>
      <xdr:nvGrpSpPr>
        <xdr:cNvPr id="2180" name="Group 23"/>
        <xdr:cNvGrpSpPr/>
      </xdr:nvGrpSpPr>
      <xdr:grpSpPr>
        <a:xfrm>
          <a:off x="2841120" y="1859040"/>
          <a:ext cx="201240" cy="492480"/>
          <a:chOff x="2841120" y="1859040"/>
          <a:chExt cx="201240" cy="492480"/>
        </a:xfrm>
      </xdr:grpSpPr>
      <xdr:sp>
        <xdr:nvSpPr>
          <xdr:cNvPr id="2181" name="Line 1336"/>
          <xdr:cNvSpPr/>
        </xdr:nvSpPr>
        <xdr:spPr>
          <a:xfrm flipH="1" flipV="1">
            <a:off x="2939760" y="1971000"/>
            <a:ext cx="97560" cy="212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82" name="Line 1337"/>
          <xdr:cNvSpPr/>
        </xdr:nvSpPr>
        <xdr:spPr>
          <a:xfrm flipH="1">
            <a:off x="2841120" y="1993680"/>
            <a:ext cx="196200" cy="439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83" name="Line 1338"/>
          <xdr:cNvSpPr/>
        </xdr:nvSpPr>
        <xdr:spPr>
          <a:xfrm flipH="1" flipV="1">
            <a:off x="2841120" y="2039400"/>
            <a:ext cx="196200" cy="414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84" name="Line 1339"/>
          <xdr:cNvSpPr/>
        </xdr:nvSpPr>
        <xdr:spPr>
          <a:xfrm flipH="1">
            <a:off x="2846160" y="2082960"/>
            <a:ext cx="196200" cy="4392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85" name="Line 1340"/>
          <xdr:cNvSpPr/>
        </xdr:nvSpPr>
        <xdr:spPr>
          <a:xfrm flipH="1" flipV="1">
            <a:off x="2841120" y="2127960"/>
            <a:ext cx="196200" cy="4176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86" name="Line 1341"/>
          <xdr:cNvSpPr/>
        </xdr:nvSpPr>
        <xdr:spPr>
          <a:xfrm flipH="1">
            <a:off x="2841120" y="2171160"/>
            <a:ext cx="196200" cy="442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87" name="Line 1342"/>
          <xdr:cNvSpPr/>
        </xdr:nvSpPr>
        <xdr:spPr>
          <a:xfrm flipH="1" flipV="1">
            <a:off x="2841120" y="2216520"/>
            <a:ext cx="96840" cy="2160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88" name="Line 1346"/>
          <xdr:cNvSpPr/>
        </xdr:nvSpPr>
        <xdr:spPr>
          <a:xfrm flipV="1">
            <a:off x="2940120" y="1859040"/>
            <a:ext cx="360" cy="11088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2189" name="Line 1347"/>
          <xdr:cNvSpPr/>
        </xdr:nvSpPr>
        <xdr:spPr>
          <a:xfrm flipV="1">
            <a:off x="2940120" y="2240280"/>
            <a:ext cx="360" cy="111240"/>
          </a:xfrm>
          <a:prstGeom prst="line">
            <a:avLst/>
          </a:prstGeom>
          <a:ln w="15840">
            <a:solidFill>
              <a:srgbClr val="000000"/>
            </a:solidFill>
            <a:miter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  <xdr:twoCellAnchor editAs="oneCell">
    <xdr:from>
      <xdr:col>4</xdr:col>
      <xdr:colOff>63000</xdr:colOff>
      <xdr:row>8</xdr:row>
      <xdr:rowOff>69840</xdr:rowOff>
    </xdr:from>
    <xdr:to>
      <xdr:col>5</xdr:col>
      <xdr:colOff>108000</xdr:colOff>
      <xdr:row>8</xdr:row>
      <xdr:rowOff>69840</xdr:rowOff>
    </xdr:to>
    <xdr:sp>
      <xdr:nvSpPr>
        <xdr:cNvPr id="2190" name="Line 1348"/>
        <xdr:cNvSpPr/>
      </xdr:nvSpPr>
      <xdr:spPr>
        <a:xfrm>
          <a:off x="2577600" y="1472040"/>
          <a:ext cx="6735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527400</xdr:colOff>
      <xdr:row>8</xdr:row>
      <xdr:rowOff>69840</xdr:rowOff>
    </xdr:from>
    <xdr:to>
      <xdr:col>3</xdr:col>
      <xdr:colOff>345240</xdr:colOff>
      <xdr:row>8</xdr:row>
      <xdr:rowOff>69840</xdr:rowOff>
    </xdr:to>
    <xdr:sp>
      <xdr:nvSpPr>
        <xdr:cNvPr id="2191" name="Line 1349"/>
        <xdr:cNvSpPr/>
      </xdr:nvSpPr>
      <xdr:spPr>
        <a:xfrm>
          <a:off x="1784880" y="1472040"/>
          <a:ext cx="44640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421560</xdr:colOff>
      <xdr:row>8</xdr:row>
      <xdr:rowOff>58680</xdr:rowOff>
    </xdr:from>
    <xdr:to>
      <xdr:col>4</xdr:col>
      <xdr:colOff>421560</xdr:colOff>
      <xdr:row>10</xdr:row>
      <xdr:rowOff>118080</xdr:rowOff>
    </xdr:to>
    <xdr:sp>
      <xdr:nvSpPr>
        <xdr:cNvPr id="2192" name="Line 1353"/>
        <xdr:cNvSpPr/>
      </xdr:nvSpPr>
      <xdr:spPr>
        <a:xfrm>
          <a:off x="2936160" y="1460880"/>
          <a:ext cx="0" cy="40968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430200</xdr:colOff>
      <xdr:row>12</xdr:row>
      <xdr:rowOff>162000</xdr:rowOff>
    </xdr:from>
    <xdr:to>
      <xdr:col>4</xdr:col>
      <xdr:colOff>430200</xdr:colOff>
      <xdr:row>16</xdr:row>
      <xdr:rowOff>110520</xdr:rowOff>
    </xdr:to>
    <xdr:sp>
      <xdr:nvSpPr>
        <xdr:cNvPr id="2193" name="Line 1354"/>
        <xdr:cNvSpPr/>
      </xdr:nvSpPr>
      <xdr:spPr>
        <a:xfrm>
          <a:off x="2944800" y="2265120"/>
          <a:ext cx="0" cy="64944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378000</xdr:colOff>
      <xdr:row>8</xdr:row>
      <xdr:rowOff>14040</xdr:rowOff>
    </xdr:from>
    <xdr:to>
      <xdr:col>4</xdr:col>
      <xdr:colOff>465480</xdr:colOff>
      <xdr:row>8</xdr:row>
      <xdr:rowOff>99360</xdr:rowOff>
    </xdr:to>
    <xdr:sp>
      <xdr:nvSpPr>
        <xdr:cNvPr id="2194" name="Oval 79"/>
        <xdr:cNvSpPr/>
      </xdr:nvSpPr>
      <xdr:spPr>
        <a:xfrm>
          <a:off x="2892600" y="1416240"/>
          <a:ext cx="87480" cy="85320"/>
        </a:xfrm>
        <a:prstGeom prst="ellipse">
          <a:avLst/>
        </a:prstGeom>
        <a:solidFill>
          <a:srgbClr val="000000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519480</xdr:colOff>
      <xdr:row>16</xdr:row>
      <xdr:rowOff>110520</xdr:rowOff>
    </xdr:from>
    <xdr:to>
      <xdr:col>6</xdr:col>
      <xdr:colOff>433080</xdr:colOff>
      <xdr:row>16</xdr:row>
      <xdr:rowOff>110520</xdr:rowOff>
    </xdr:to>
    <xdr:sp>
      <xdr:nvSpPr>
        <xdr:cNvPr id="2195" name="Line 1355"/>
        <xdr:cNvSpPr/>
      </xdr:nvSpPr>
      <xdr:spPr>
        <a:xfrm>
          <a:off x="1776960" y="2914560"/>
          <a:ext cx="242820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504000</xdr:colOff>
      <xdr:row>8</xdr:row>
      <xdr:rowOff>69840</xdr:rowOff>
    </xdr:from>
    <xdr:to>
      <xdr:col>6</xdr:col>
      <xdr:colOff>356040</xdr:colOff>
      <xdr:row>8</xdr:row>
      <xdr:rowOff>69840</xdr:rowOff>
    </xdr:to>
    <xdr:sp>
      <xdr:nvSpPr>
        <xdr:cNvPr id="2196" name="Line 1356"/>
        <xdr:cNvSpPr/>
      </xdr:nvSpPr>
      <xdr:spPr>
        <a:xfrm>
          <a:off x="3647160" y="1472040"/>
          <a:ext cx="480960" cy="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336240</xdr:colOff>
      <xdr:row>9</xdr:row>
      <xdr:rowOff>23760</xdr:rowOff>
    </xdr:from>
    <xdr:to>
      <xdr:col>3</xdr:col>
      <xdr:colOff>622080</xdr:colOff>
      <xdr:row>10</xdr:row>
      <xdr:rowOff>87120</xdr:rowOff>
    </xdr:to>
    <xdr:sp>
      <xdr:nvSpPr>
        <xdr:cNvPr id="2197" name="Text Box 9"/>
        <xdr:cNvSpPr/>
      </xdr:nvSpPr>
      <xdr:spPr>
        <a:xfrm>
          <a:off x="2222280" y="1601280"/>
          <a:ext cx="285840" cy="2383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1" lang="en-US" sz="1400" strike="noStrike" u="none">
              <a:solidFill>
                <a:srgbClr val="000000"/>
              </a:solidFill>
              <a:uFillTx/>
              <a:latin typeface="Meiryo UI"/>
              <a:ea typeface="ＭＳ Ｐゴシック"/>
            </a:rPr>
            <a:t>Ra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5</xdr:col>
      <xdr:colOff>191520</xdr:colOff>
      <xdr:row>9</xdr:row>
      <xdr:rowOff>17640</xdr:rowOff>
    </xdr:from>
    <xdr:to>
      <xdr:col>5</xdr:col>
      <xdr:colOff>497880</xdr:colOff>
      <xdr:row>10</xdr:row>
      <xdr:rowOff>81000</xdr:rowOff>
    </xdr:to>
    <xdr:sp>
      <xdr:nvSpPr>
        <xdr:cNvPr id="2198" name="Text Box 11"/>
        <xdr:cNvSpPr/>
      </xdr:nvSpPr>
      <xdr:spPr>
        <a:xfrm>
          <a:off x="3334680" y="1595160"/>
          <a:ext cx="306360" cy="2383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1" lang="en-US" sz="1400" strike="noStrike" u="none">
              <a:solidFill>
                <a:srgbClr val="000000"/>
              </a:solidFill>
              <a:uFillTx/>
              <a:latin typeface="Meiryo UI"/>
              <a:ea typeface="ＭＳ Ｐゴシック"/>
            </a:rPr>
            <a:t>Rb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4</xdr:col>
      <xdr:colOff>611280</xdr:colOff>
      <xdr:row>11</xdr:row>
      <xdr:rowOff>118440</xdr:rowOff>
    </xdr:from>
    <xdr:to>
      <xdr:col>5</xdr:col>
      <xdr:colOff>358200</xdr:colOff>
      <xdr:row>12</xdr:row>
      <xdr:rowOff>150480</xdr:rowOff>
    </xdr:to>
    <xdr:sp>
      <xdr:nvSpPr>
        <xdr:cNvPr id="2199" name="Text Box 12"/>
        <xdr:cNvSpPr/>
      </xdr:nvSpPr>
      <xdr:spPr>
        <a:xfrm>
          <a:off x="3125880" y="2046240"/>
          <a:ext cx="375480" cy="207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1" lang="en-US" sz="1400" strike="noStrike" u="none">
              <a:solidFill>
                <a:srgbClr val="000000"/>
              </a:solidFill>
              <a:uFillTx/>
              <a:latin typeface="Meiryo UI"/>
              <a:ea typeface="ＭＳ Ｐゴシック"/>
            </a:rPr>
            <a:t>Rc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7</xdr:col>
      <xdr:colOff>41400</xdr:colOff>
      <xdr:row>10</xdr:row>
      <xdr:rowOff>168120</xdr:rowOff>
    </xdr:from>
    <xdr:to>
      <xdr:col>7</xdr:col>
      <xdr:colOff>424440</xdr:colOff>
      <xdr:row>13</xdr:row>
      <xdr:rowOff>115920</xdr:rowOff>
    </xdr:to>
    <xdr:sp>
      <xdr:nvSpPr>
        <xdr:cNvPr id="2200" name="AutoShape 2"/>
        <xdr:cNvSpPr/>
      </xdr:nvSpPr>
      <xdr:spPr>
        <a:xfrm>
          <a:off x="4442040" y="1920600"/>
          <a:ext cx="383040" cy="473760"/>
        </a:xfrm>
        <a:prstGeom prst="rightArrow">
          <a:avLst>
            <a:gd name="adj1" fmla="val 50000"/>
            <a:gd name="adj2" fmla="val 25000"/>
          </a:avLst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335520</xdr:colOff>
      <xdr:row>16</xdr:row>
      <xdr:rowOff>67320</xdr:rowOff>
    </xdr:from>
    <xdr:to>
      <xdr:col>6</xdr:col>
      <xdr:colOff>443160</xdr:colOff>
      <xdr:row>16</xdr:row>
      <xdr:rowOff>173520</xdr:rowOff>
    </xdr:to>
    <xdr:sp>
      <xdr:nvSpPr>
        <xdr:cNvPr id="2201" name="Oval 82"/>
        <xdr:cNvSpPr/>
      </xdr:nvSpPr>
      <xdr:spPr>
        <a:xfrm flipH="1">
          <a:off x="4107600" y="2871360"/>
          <a:ext cx="107640" cy="10620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325800</xdr:colOff>
      <xdr:row>8</xdr:row>
      <xdr:rowOff>2880</xdr:rowOff>
    </xdr:from>
    <xdr:to>
      <xdr:col>6</xdr:col>
      <xdr:colOff>433440</xdr:colOff>
      <xdr:row>8</xdr:row>
      <xdr:rowOff>110520</xdr:rowOff>
    </xdr:to>
    <xdr:sp>
      <xdr:nvSpPr>
        <xdr:cNvPr id="2202" name="Oval 83"/>
        <xdr:cNvSpPr/>
      </xdr:nvSpPr>
      <xdr:spPr>
        <a:xfrm flipH="1">
          <a:off x="4097880" y="1405080"/>
          <a:ext cx="107640" cy="107640"/>
        </a:xfrm>
        <a:prstGeom prst="ellipse">
          <a:avLst/>
        </a:prstGeom>
        <a:solidFill>
          <a:srgbClr val="ffffff"/>
        </a:solidFill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271800</xdr:colOff>
      <xdr:row>8</xdr:row>
      <xdr:rowOff>33120</xdr:rowOff>
    </xdr:from>
    <xdr:to>
      <xdr:col>8</xdr:col>
      <xdr:colOff>608040</xdr:colOff>
      <xdr:row>10</xdr:row>
      <xdr:rowOff>84240</xdr:rowOff>
    </xdr:to>
    <xdr:sp>
      <xdr:nvSpPr>
        <xdr:cNvPr id="2203" name="Line 1058"/>
        <xdr:cNvSpPr/>
      </xdr:nvSpPr>
      <xdr:spPr>
        <a:xfrm>
          <a:off x="5301000" y="1435320"/>
          <a:ext cx="336240" cy="40140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418680</xdr:colOff>
      <xdr:row>8</xdr:row>
      <xdr:rowOff>64440</xdr:rowOff>
    </xdr:from>
    <xdr:to>
      <xdr:col>11</xdr:col>
      <xdr:colOff>29520</xdr:colOff>
      <xdr:row>10</xdr:row>
      <xdr:rowOff>98280</xdr:rowOff>
    </xdr:to>
    <xdr:sp>
      <xdr:nvSpPr>
        <xdr:cNvPr id="2204" name="Line 1064"/>
        <xdr:cNvSpPr/>
      </xdr:nvSpPr>
      <xdr:spPr>
        <a:xfrm flipH="1">
          <a:off x="6705360" y="1466640"/>
          <a:ext cx="239400" cy="384120"/>
        </a:xfrm>
        <a:prstGeom prst="line">
          <a:avLst/>
        </a:prstGeom>
        <a:ln w="158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527760</xdr:colOff>
      <xdr:row>4</xdr:row>
      <xdr:rowOff>93240</xdr:rowOff>
    </xdr:from>
    <xdr:to>
      <xdr:col>6</xdr:col>
      <xdr:colOff>74880</xdr:colOff>
      <xdr:row>5</xdr:row>
      <xdr:rowOff>154800</xdr:rowOff>
    </xdr:to>
    <xdr:sp>
      <xdr:nvSpPr>
        <xdr:cNvPr id="2205" name="Text Box 1"/>
        <xdr:cNvSpPr/>
      </xdr:nvSpPr>
      <xdr:spPr>
        <a:xfrm>
          <a:off x="2413800" y="794160"/>
          <a:ext cx="1433160" cy="236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1" lang="en-US" sz="1400" strike="noStrike" u="none">
              <a:solidFill>
                <a:srgbClr val="000000"/>
              </a:solidFill>
              <a:uFillTx/>
              <a:latin typeface="Meiryo UI"/>
              <a:ea typeface="ＭＳ Ｐゴシック"/>
            </a:rPr>
            <a:t>T</a:t>
          </a:r>
          <a:r>
            <a:rPr b="1" lang="ja-JP" sz="1400" strike="noStrike" u="none">
              <a:solidFill>
                <a:srgbClr val="000000"/>
              </a:solidFill>
              <a:uFillTx/>
              <a:latin typeface="Meiryo UI"/>
              <a:ea typeface="ＭＳ Ｐゴシック"/>
            </a:rPr>
            <a:t>型アッテネータ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8</xdr:col>
      <xdr:colOff>539280</xdr:colOff>
      <xdr:row>4</xdr:row>
      <xdr:rowOff>64080</xdr:rowOff>
    </xdr:from>
    <xdr:to>
      <xdr:col>11</xdr:col>
      <xdr:colOff>86760</xdr:colOff>
      <xdr:row>5</xdr:row>
      <xdr:rowOff>126720</xdr:rowOff>
    </xdr:to>
    <xdr:sp>
      <xdr:nvSpPr>
        <xdr:cNvPr id="2206" name="Text Box 2"/>
        <xdr:cNvSpPr/>
      </xdr:nvSpPr>
      <xdr:spPr>
        <a:xfrm>
          <a:off x="5568480" y="765000"/>
          <a:ext cx="1433520" cy="237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000" bIns="0" anchor="t">
          <a:noAutofit/>
        </a:bodyPr>
        <a:p>
          <a:pPr>
            <a:lnSpc>
              <a:spcPct val="100000"/>
            </a:lnSpc>
          </a:pPr>
          <a:r>
            <a:rPr b="1" lang="en-US" sz="1400" strike="noStrike" u="none">
              <a:solidFill>
                <a:srgbClr val="000000"/>
              </a:solidFill>
              <a:uFillTx/>
              <a:latin typeface="Meiryo UI"/>
              <a:ea typeface="ＭＳ Ｐゴシック"/>
            </a:rPr>
            <a:t>π</a:t>
          </a:r>
          <a:r>
            <a:rPr b="1" lang="ja-JP" sz="1400" strike="noStrike" u="none">
              <a:solidFill>
                <a:srgbClr val="000000"/>
              </a:solidFill>
              <a:uFillTx/>
              <a:latin typeface="Meiryo UI"/>
              <a:ea typeface="ＭＳ Ｐゴシック"/>
            </a:rPr>
            <a:t>型アッテネータ</a:t>
          </a:r>
          <a:endParaRPr b="0" lang="en-US" sz="1400" strike="noStrike" u="none">
            <a:uFillTx/>
            <a:latin typeface="Noto Serif JP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116280</xdr:colOff>
      <xdr:row>4</xdr:row>
      <xdr:rowOff>51840</xdr:rowOff>
    </xdr:from>
    <xdr:to>
      <xdr:col>16</xdr:col>
      <xdr:colOff>195120</xdr:colOff>
      <xdr:row>28</xdr:row>
      <xdr:rowOff>58320</xdr:rowOff>
    </xdr:to>
    <xdr:graphicFrame>
      <xdr:nvGraphicFramePr>
        <xdr:cNvPr id="2207" name="グラフ 2"/>
        <xdr:cNvGraphicFramePr/>
      </xdr:nvGraphicFramePr>
      <xdr:xfrm>
        <a:off x="5225400" y="752760"/>
        <a:ext cx="5763960" cy="4212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374760</xdr:colOff>
      <xdr:row>5</xdr:row>
      <xdr:rowOff>123840</xdr:rowOff>
    </xdr:from>
    <xdr:to>
      <xdr:col>10</xdr:col>
      <xdr:colOff>419760</xdr:colOff>
      <xdr:row>7</xdr:row>
      <xdr:rowOff>11160</xdr:rowOff>
    </xdr:to>
    <xdr:sp>
      <xdr:nvSpPr>
        <xdr:cNvPr id="2208" name="テキスト ボックス 1"/>
        <xdr:cNvSpPr/>
      </xdr:nvSpPr>
      <xdr:spPr>
        <a:xfrm>
          <a:off x="5483880" y="1000080"/>
          <a:ext cx="857160" cy="237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t">
          <a:noAutofit/>
        </a:bodyPr>
        <a:p>
          <a:pPr>
            <a:lnSpc>
              <a:spcPct val="100000"/>
            </a:lnSpc>
          </a:pPr>
          <a:r>
            <a:rPr b="1" lang="ja-JP" sz="1200" strike="noStrike" u="none">
              <a:solidFill>
                <a:srgbClr val="000000"/>
              </a:solidFill>
              <a:uFillTx/>
              <a:latin typeface="Meiryo UI"/>
              <a:ea typeface="Meiryo UI"/>
            </a:rPr>
            <a:t>利得</a:t>
          </a:r>
          <a:r>
            <a:rPr b="1" lang="en-US" sz="1200" strike="noStrike" u="none">
              <a:solidFill>
                <a:srgbClr val="000000"/>
              </a:solidFill>
              <a:uFillTx/>
              <a:latin typeface="Meiryo UI"/>
              <a:ea typeface="Meiryo UI"/>
            </a:rPr>
            <a:t>(dB</a:t>
          </a:r>
          <a:r>
            <a:rPr b="1" lang="ja-JP" sz="1200" strike="noStrike" u="none">
              <a:solidFill>
                <a:srgbClr val="000000"/>
              </a:solidFill>
              <a:uFillTx/>
              <a:latin typeface="Meiryo UI"/>
              <a:ea typeface="Meiryo UI"/>
            </a:rPr>
            <a:t>）</a:t>
          </a:r>
          <a:endParaRPr b="0" lang="en-US" sz="1200" strike="noStrike" u="none">
            <a:uFillTx/>
            <a:latin typeface="Noto Serif JP"/>
          </a:endParaRPr>
        </a:p>
      </xdr:txBody>
    </xdr:sp>
    <xdr:clientData/>
  </xdr:twoCellAnchor>
  <xdr:twoCellAnchor editAs="oneCell">
    <xdr:from>
      <xdr:col>15</xdr:col>
      <xdr:colOff>331560</xdr:colOff>
      <xdr:row>5</xdr:row>
      <xdr:rowOff>104760</xdr:rowOff>
    </xdr:from>
    <xdr:to>
      <xdr:col>16</xdr:col>
      <xdr:colOff>114120</xdr:colOff>
      <xdr:row>6</xdr:row>
      <xdr:rowOff>167040</xdr:rowOff>
    </xdr:to>
    <xdr:sp>
      <xdr:nvSpPr>
        <xdr:cNvPr id="2209" name="テキスト ボックス 2"/>
        <xdr:cNvSpPr/>
      </xdr:nvSpPr>
      <xdr:spPr>
        <a:xfrm>
          <a:off x="10313640" y="981000"/>
          <a:ext cx="594720" cy="237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t">
          <a:noAutofit/>
        </a:bodyPr>
        <a:p>
          <a:pPr>
            <a:lnSpc>
              <a:spcPct val="100000"/>
            </a:lnSpc>
          </a:pPr>
          <a:r>
            <a:rPr b="1" lang="ja-JP" sz="1200" strike="noStrike" u="none">
              <a:solidFill>
                <a:srgbClr val="000000"/>
              </a:solidFill>
              <a:uFillTx/>
              <a:latin typeface="Meiryo UI"/>
              <a:ea typeface="Meiryo UI"/>
            </a:rPr>
            <a:t>倍率</a:t>
          </a:r>
          <a:endParaRPr b="0" lang="en-US" sz="1200" strike="noStrike" u="none">
            <a:uFillTx/>
            <a:latin typeface="Noto Serif JP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130"/>
  <sheetViews>
    <sheetView showFormulas="false" showGridLines="true" showRowColHeaders="true" showZeros="true" rightToLeft="false" tabSelected="true" showOutlineSymbols="true" defaultGridColor="true" view="normal" topLeftCell="A77" colorId="64" zoomScale="100" zoomScaleNormal="100" zoomScalePageLayoutView="100" workbookViewId="0">
      <selection pane="topLeft" activeCell="C97" activeCellId="0" sqref="C97"/>
    </sheetView>
  </sheetViews>
  <sheetFormatPr defaultColWidth="9.00390625" defaultRowHeight="13.5" zeroHeight="false" outlineLevelRow="0" outlineLevelCol="0"/>
  <cols>
    <col collapsed="false" customWidth="true" hidden="false" outlineLevel="0" max="1" min="1" style="1" width="3.37"/>
    <col collapsed="false" customWidth="true" hidden="false" outlineLevel="0" max="2" min="2" style="1" width="5.47"/>
    <col collapsed="false" customWidth="true" hidden="false" outlineLevel="0" max="3" min="3" style="1" width="7.02"/>
    <col collapsed="false" customWidth="true" hidden="true" outlineLevel="0" max="4" min="4" style="1" width="3.51"/>
    <col collapsed="false" customWidth="true" hidden="false" outlineLevel="0" max="5" min="5" style="1" width="12.49"/>
    <col collapsed="false" customWidth="true" hidden="false" outlineLevel="0" max="6" min="6" style="1" width="10"/>
    <col collapsed="false" customWidth="true" hidden="false" outlineLevel="0" max="7" min="7" style="1" width="0.63"/>
    <col collapsed="false" customWidth="true" hidden="false" outlineLevel="0" max="8" min="8" style="1" width="13.47"/>
    <col collapsed="false" customWidth="true" hidden="false" outlineLevel="0" max="9" min="9" style="1" width="10.81"/>
    <col collapsed="false" customWidth="true" hidden="false" outlineLevel="0" max="10" min="10" style="1" width="11"/>
    <col collapsed="false" customWidth="false" hidden="false" outlineLevel="0" max="11" min="11" style="1" width="8.98"/>
    <col collapsed="false" customWidth="true" hidden="false" outlineLevel="0" max="13" min="12" style="1" width="7.76"/>
    <col collapsed="false" customWidth="true" hidden="false" outlineLevel="0" max="14" min="14" style="1" width="6.5"/>
    <col collapsed="false" customWidth="true" hidden="false" outlineLevel="0" max="15" min="15" style="1" width="6.88"/>
    <col collapsed="false" customWidth="true" hidden="true" outlineLevel="0" max="16" min="16" style="2" width="8.5"/>
    <col collapsed="false" customWidth="true" hidden="false" outlineLevel="0" max="17" min="17" style="1" width="7.38"/>
    <col collapsed="false" customWidth="true" hidden="false" outlineLevel="0" max="18" min="18" style="1" width="7.26"/>
    <col collapsed="false" customWidth="true" hidden="false" outlineLevel="0" max="19" min="19" style="1" width="8.13"/>
    <col collapsed="false" customWidth="true" hidden="true" outlineLevel="0" max="20" min="20" style="1" width="9.37"/>
    <col collapsed="false" customWidth="true" hidden="true" outlineLevel="0" max="22" min="21" style="1" width="9.13"/>
    <col collapsed="false" customWidth="true" hidden="true" outlineLevel="0" max="23" min="23" style="1" width="9.37"/>
    <col collapsed="false" customWidth="true" hidden="true" outlineLevel="0" max="24" min="24" style="1" width="9.13"/>
    <col collapsed="false" customWidth="true" hidden="true" outlineLevel="0" max="25" min="25" style="1" width="9.37"/>
    <col collapsed="false" customWidth="true" hidden="true" outlineLevel="0" max="26" min="26" style="1" width="9.87"/>
    <col collapsed="false" customWidth="true" hidden="true" outlineLevel="0" max="27" min="27" style="1" width="9.13"/>
    <col collapsed="false" customWidth="false" hidden="false" outlineLevel="0" max="260" min="28" style="1" width="9"/>
  </cols>
  <sheetData>
    <row r="1" customFormat="false" ht="13.8" hidden="false" customHeight="false" outlineLevel="0" collapsed="false"/>
    <row r="2" customFormat="false" ht="13.8" hidden="false" customHeight="false" outlineLevel="0" collapsed="false"/>
    <row r="3" customFormat="false" ht="13.8" hidden="false" customHeight="false" outlineLevel="0" collapsed="false"/>
    <row r="4" customFormat="false" ht="13.8" hidden="false" customHeight="false" outlineLevel="0" collapsed="false">
      <c r="E4" s="3"/>
    </row>
    <row r="5" customFormat="false" ht="13.8" hidden="false" customHeight="false" outlineLevel="0" collapsed="false"/>
    <row r="6" customFormat="false" ht="13.8" hidden="false" customHeight="false" outlineLevel="0" collapsed="false">
      <c r="D6" s="3"/>
    </row>
    <row r="7" customFormat="false" ht="13.8" hidden="false" customHeight="false" outlineLevel="0" collapsed="false"/>
    <row r="8" customFormat="false" ht="13.8" hidden="false" customHeight="false" outlineLevel="0" collapsed="false"/>
    <row r="9" customFormat="false" ht="13.8" hidden="false" customHeight="false" outlineLevel="0" collapsed="false"/>
    <row r="10" customFormat="false" ht="13.8" hidden="false" customHeight="false" outlineLevel="0" collapsed="false">
      <c r="E10" s="3"/>
    </row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>
      <c r="C17" s="1" t="s">
        <v>0</v>
      </c>
    </row>
    <row r="18" customFormat="false" ht="13.8" hidden="false" customHeight="false" outlineLevel="0" collapsed="false">
      <c r="B18" s="4" t="s">
        <v>1</v>
      </c>
      <c r="C18" s="1" t="n">
        <v>620</v>
      </c>
      <c r="D18" s="1" t="s">
        <v>2</v>
      </c>
      <c r="E18" s="1" t="s">
        <v>2</v>
      </c>
      <c r="N18" s="5" t="s">
        <v>3</v>
      </c>
      <c r="O18" s="5"/>
      <c r="W18" s="3" t="s">
        <v>4</v>
      </c>
      <c r="X18" s="3" t="s">
        <v>5</v>
      </c>
    </row>
    <row r="19" customFormat="false" ht="13.8" hidden="false" customHeight="false" outlineLevel="0" collapsed="false">
      <c r="B19" s="4" t="s">
        <v>6</v>
      </c>
      <c r="C19" s="1" t="n">
        <v>620</v>
      </c>
      <c r="D19" s="1" t="s">
        <v>2</v>
      </c>
      <c r="E19" s="1" t="s">
        <v>2</v>
      </c>
      <c r="N19" s="6" t="s">
        <v>7</v>
      </c>
      <c r="O19" s="6"/>
      <c r="P19" s="7"/>
      <c r="T19" s="3" t="s">
        <v>8</v>
      </c>
      <c r="U19" s="3" t="s">
        <v>9</v>
      </c>
      <c r="V19" s="3" t="s">
        <v>10</v>
      </c>
      <c r="W19" s="3" t="s">
        <v>11</v>
      </c>
      <c r="X19" s="3" t="s">
        <v>12</v>
      </c>
    </row>
    <row r="20" s="3" customFormat="true" ht="39.55" hidden="false" customHeight="false" outlineLevel="0" collapsed="false">
      <c r="B20" s="8" t="s">
        <v>13</v>
      </c>
      <c r="C20" s="9" t="s">
        <v>14</v>
      </c>
      <c r="D20" s="9"/>
      <c r="E20" s="9" t="s">
        <v>15</v>
      </c>
      <c r="F20" s="9" t="s">
        <v>16</v>
      </c>
      <c r="G20" s="9"/>
      <c r="H20" s="9" t="s">
        <v>17</v>
      </c>
      <c r="I20" s="9" t="s">
        <v>18</v>
      </c>
      <c r="J20" s="9" t="s">
        <v>19</v>
      </c>
      <c r="K20" s="9" t="s">
        <v>20</v>
      </c>
      <c r="L20" s="9" t="s">
        <v>21</v>
      </c>
      <c r="M20" s="9" t="s">
        <v>22</v>
      </c>
      <c r="N20" s="10" t="s">
        <v>23</v>
      </c>
      <c r="O20" s="10" t="s">
        <v>24</v>
      </c>
      <c r="P20" s="10"/>
      <c r="Q20" s="10" t="s">
        <v>25</v>
      </c>
      <c r="R20" s="10" t="s">
        <v>26</v>
      </c>
      <c r="S20" s="11" t="s">
        <v>27</v>
      </c>
      <c r="T20" s="3" t="s">
        <v>28</v>
      </c>
      <c r="U20" s="3" t="s">
        <v>29</v>
      </c>
      <c r="V20" s="3" t="s">
        <v>30</v>
      </c>
      <c r="W20" s="3" t="s">
        <v>31</v>
      </c>
      <c r="X20" s="3" t="s">
        <v>32</v>
      </c>
      <c r="Y20" s="3" t="s">
        <v>33</v>
      </c>
      <c r="Z20" s="3" t="s">
        <v>34</v>
      </c>
      <c r="AA20" s="12" t="s">
        <v>35</v>
      </c>
    </row>
    <row r="21" customFormat="false" ht="13.8" hidden="false" customHeight="false" outlineLevel="0" collapsed="false">
      <c r="B21" s="13" t="n">
        <v>1</v>
      </c>
      <c r="C21" s="14" t="n">
        <v>0.055</v>
      </c>
      <c r="D21" s="15"/>
      <c r="E21" s="15" t="n">
        <f aca="false">$C$18*(10^(C21/20)-1)</f>
        <v>3.93836349779433</v>
      </c>
      <c r="F21" s="15" t="n">
        <f aca="false">$C$18/(10^(C21/20)-1)</f>
        <v>97603.9921696618</v>
      </c>
      <c r="G21" s="16"/>
      <c r="H21" s="15" t="n">
        <v>1</v>
      </c>
      <c r="I21" s="15" t="s">
        <v>36</v>
      </c>
      <c r="J21" s="17" t="n">
        <v>330000</v>
      </c>
      <c r="K21" s="15" t="s">
        <v>37</v>
      </c>
      <c r="L21" s="18" t="n">
        <f aca="false">(H21-E21)/E21</f>
        <v>-0.746087429319298</v>
      </c>
      <c r="M21" s="18" t="n">
        <f aca="false">(J21-F21)/F21</f>
        <v>2.38100924628546</v>
      </c>
      <c r="N21" s="15" t="n">
        <f aca="false">U21*Y21/(U21+Y21)</f>
        <v>619.835747368466</v>
      </c>
      <c r="O21" s="18" t="n">
        <f aca="false">(N21-$C$19)/$C$19</f>
        <v>-0.000264923599248109</v>
      </c>
      <c r="P21" s="18" t="e">
        <f aca="false">#REF!</f>
        <v>#REF!</v>
      </c>
      <c r="Q21" s="18" t="n">
        <f aca="false">-20*LOG10(Z21)</f>
        <v>0.0140000697819839</v>
      </c>
      <c r="R21" s="18" t="n">
        <f aca="false">(Q21-C21)/C21</f>
        <v>-0.745453276691202</v>
      </c>
      <c r="S21" s="19" t="n">
        <f aca="false">Q21-C21</f>
        <v>-0.0409999302180161</v>
      </c>
      <c r="T21" s="1" t="n">
        <f aca="false">($C$18^2+2*J21*$C$18)/J21</f>
        <v>1241.16484848485</v>
      </c>
      <c r="U21" s="1" t="n">
        <f aca="false">($C$18^2+2*J21*$C$18)/$C$18</f>
        <v>660620</v>
      </c>
      <c r="V21" s="1" t="n">
        <f aca="false">($C$18^2+2*J21*$C$18)/$C$18</f>
        <v>660620</v>
      </c>
      <c r="W21" s="1" t="n">
        <f aca="false">H21*T21/(H21+T21)</f>
        <v>0.999194953873297</v>
      </c>
      <c r="X21" s="1" t="n">
        <f aca="false">V21*$C$19/(V21+$C$19)</f>
        <v>619.418667957171</v>
      </c>
      <c r="Y21" s="1" t="n">
        <f aca="false">W21+X21</f>
        <v>620.417862911045</v>
      </c>
      <c r="Z21" s="1" t="n">
        <f aca="false">X21/Y21</f>
        <v>0.998389480681319</v>
      </c>
      <c r="AA21" s="20" t="n">
        <f aca="false">-Q21</f>
        <v>-0.0140000697819839</v>
      </c>
    </row>
    <row r="22" customFormat="false" ht="13.8" hidden="false" customHeight="false" outlineLevel="0" collapsed="false">
      <c r="B22" s="21" t="n">
        <v>2</v>
      </c>
      <c r="C22" s="22" t="n">
        <v>1</v>
      </c>
      <c r="D22" s="22"/>
      <c r="E22" s="22" t="n">
        <f aca="false">$C$18*(10^(C22/20)-1)</f>
        <v>75.6514416672173</v>
      </c>
      <c r="F22" s="22" t="n">
        <f aca="false">$C$18/(10^(C22/20)-1)</f>
        <v>5081.1986067752</v>
      </c>
      <c r="G22" s="22"/>
      <c r="H22" s="22" t="n">
        <v>75</v>
      </c>
      <c r="I22" s="22" t="s">
        <v>36</v>
      </c>
      <c r="J22" s="22" t="n">
        <v>5100</v>
      </c>
      <c r="K22" s="22" t="s">
        <v>36</v>
      </c>
      <c r="L22" s="23" t="n">
        <f aca="false">(H22-E22)/E22</f>
        <v>-0.00861109389141443</v>
      </c>
      <c r="M22" s="23" t="n">
        <f aca="false">(J22-F22)/F22</f>
        <v>0.0037001886129242</v>
      </c>
      <c r="N22" s="22" t="n">
        <f aca="false">U22*Y22/(U22+Y22)</f>
        <v>619.703748412489</v>
      </c>
      <c r="O22" s="23" t="n">
        <f aca="false">(N22-$C$19)/$C$19</f>
        <v>-0.00047782514114704</v>
      </c>
      <c r="P22" s="23" t="e">
        <f aca="false">#REF!</f>
        <v>#REF!</v>
      </c>
      <c r="Q22" s="23" t="n">
        <f aca="false">-20*LOG10(Z22)</f>
        <v>0.992113453887066</v>
      </c>
      <c r="R22" s="23" t="n">
        <f aca="false">(Q22-C22)/C22</f>
        <v>-0.00788654611293382</v>
      </c>
      <c r="S22" s="24" t="n">
        <f aca="false">Q22-C22</f>
        <v>-0.00788654611293382</v>
      </c>
      <c r="T22" s="1" t="n">
        <f aca="false">($C$18^2+2*J22*$C$18)/J22</f>
        <v>1315.37254901961</v>
      </c>
      <c r="U22" s="1" t="n">
        <f aca="false">($C$18^2+2*J22*$C$18)/$C$18</f>
        <v>10820</v>
      </c>
      <c r="V22" s="1" t="n">
        <f aca="false">($C$18^2+2*J22*$C$18)/$C$18</f>
        <v>10820</v>
      </c>
      <c r="W22" s="1" t="n">
        <f aca="false">H22*T22/(H22+T22)</f>
        <v>70.9543217363099</v>
      </c>
      <c r="X22" s="1" t="n">
        <f aca="false">V22*$C$19/(V22+$C$19)</f>
        <v>586.398601398601</v>
      </c>
      <c r="Y22" s="1" t="n">
        <f aca="false">W22+X22</f>
        <v>657.352923134911</v>
      </c>
      <c r="Z22" s="1" t="n">
        <f aca="false">X22/Y22</f>
        <v>0.892060536678031</v>
      </c>
      <c r="AA22" s="20" t="n">
        <f aca="false">-Q22</f>
        <v>-0.992113453887066</v>
      </c>
    </row>
    <row r="23" customFormat="false" ht="13.8" hidden="false" customHeight="false" outlineLevel="0" collapsed="false">
      <c r="B23" s="21" t="n">
        <v>3</v>
      </c>
      <c r="C23" s="22" t="n">
        <v>2</v>
      </c>
      <c r="D23" s="22"/>
      <c r="E23" s="22" t="n">
        <f aca="false">$C$18*(10^(C23/20)-1)</f>
        <v>160.533755312384</v>
      </c>
      <c r="F23" s="22" t="n">
        <f aca="false">$C$18/(10^(C23/20)-1)</f>
        <v>2394.5119781942</v>
      </c>
      <c r="G23" s="22"/>
      <c r="H23" s="22" t="n">
        <v>150</v>
      </c>
      <c r="I23" s="22" t="s">
        <v>36</v>
      </c>
      <c r="J23" s="22" t="n">
        <v>2500</v>
      </c>
      <c r="K23" s="22" t="s">
        <v>36</v>
      </c>
      <c r="L23" s="23" t="n">
        <f aca="false">(H23-E23)/E23</f>
        <v>-0.0656170740657378</v>
      </c>
      <c r="M23" s="23" t="n">
        <f aca="false">(J23-F23)/F23</f>
        <v>0.0440540798151906</v>
      </c>
      <c r="N23" s="22" t="n">
        <f aca="false">U23*Y23/(U23+Y23)</f>
        <v>617.578829296664</v>
      </c>
      <c r="O23" s="23" t="n">
        <f aca="false">(N23-$C$19)/$C$19</f>
        <v>-0.00390511403763849</v>
      </c>
      <c r="P23" s="23" t="e">
        <f aca="false">#REF!</f>
        <v>#REF!</v>
      </c>
      <c r="Q23" s="23" t="n">
        <f aca="false">-20*LOG10(Z23)</f>
        <v>1.88610092861377</v>
      </c>
      <c r="R23" s="23" t="n">
        <f aca="false">(Q23-C23)/C23</f>
        <v>-0.0569495356931138</v>
      </c>
      <c r="S23" s="24" t="n">
        <f aca="false">Q23-C23</f>
        <v>-0.113899071386228</v>
      </c>
      <c r="T23" s="1" t="n">
        <f aca="false">($C$18^2+2*J23*$C$18)/J23</f>
        <v>1393.76</v>
      </c>
      <c r="U23" s="1" t="n">
        <f aca="false">($C$18^2+2*J23*$C$18)/$C$18</f>
        <v>5620</v>
      </c>
      <c r="V23" s="1" t="n">
        <f aca="false">($C$18^2+2*J23*$C$18)/$C$18</f>
        <v>5620</v>
      </c>
      <c r="W23" s="1" t="n">
        <f aca="false">H23*T23/(H23+T23)</f>
        <v>135.425195626263</v>
      </c>
      <c r="X23" s="1" t="n">
        <f aca="false">V23*$C$19/(V23+$C$19)</f>
        <v>558.397435897436</v>
      </c>
      <c r="Y23" s="1" t="n">
        <f aca="false">W23+X23</f>
        <v>693.822631523699</v>
      </c>
      <c r="Z23" s="1" t="n">
        <f aca="false">X23/Y23</f>
        <v>0.804812945739667</v>
      </c>
      <c r="AA23" s="20" t="n">
        <f aca="false">-Q23</f>
        <v>-1.88610092861377</v>
      </c>
    </row>
    <row r="24" customFormat="false" ht="13.8" hidden="false" customHeight="false" outlineLevel="0" collapsed="false">
      <c r="B24" s="21" t="n">
        <v>4</v>
      </c>
      <c r="C24" s="22" t="n">
        <v>3</v>
      </c>
      <c r="D24" s="22"/>
      <c r="E24" s="22" t="n">
        <f aca="false">$C$18*(10^(C24/20)-1)</f>
        <v>255.773277666108</v>
      </c>
      <c r="F24" s="22" t="n">
        <f aca="false">$C$18/(10^(C24/20)-1)</f>
        <v>1502.89351376966</v>
      </c>
      <c r="G24" s="22"/>
      <c r="H24" s="22" t="n">
        <v>270</v>
      </c>
      <c r="I24" s="22" t="s">
        <v>36</v>
      </c>
      <c r="J24" s="22" t="n">
        <v>1500</v>
      </c>
      <c r="K24" s="22" t="s">
        <v>36</v>
      </c>
      <c r="L24" s="23" t="n">
        <f aca="false">(H24-E24)/E24</f>
        <v>0.0556223952076188</v>
      </c>
      <c r="M24" s="23" t="n">
        <f aca="false">(J24-F24)/F24</f>
        <v>-0.00192529526752977</v>
      </c>
      <c r="N24" s="22" t="n">
        <f aca="false">U24*Y24/(U24+Y24)</f>
        <v>626.806288302691</v>
      </c>
      <c r="O24" s="23" t="n">
        <f aca="false">(N24-$C$19)/$C$19</f>
        <v>0.0109778843591794</v>
      </c>
      <c r="P24" s="23" t="e">
        <f aca="false">#REF!</f>
        <v>#REF!</v>
      </c>
      <c r="Q24" s="23" t="n">
        <f aca="false">-20*LOG10(Z24)</f>
        <v>3.11945375448683</v>
      </c>
      <c r="R24" s="23" t="n">
        <f aca="false">(Q24-C24)/C24</f>
        <v>0.0398179181622758</v>
      </c>
      <c r="S24" s="24" t="n">
        <f aca="false">Q24-C24</f>
        <v>0.119453754486827</v>
      </c>
      <c r="T24" s="1" t="n">
        <f aca="false">($C$18^2+2*J24*$C$18)/J24</f>
        <v>1496.26666666667</v>
      </c>
      <c r="U24" s="1" t="n">
        <f aca="false">($C$18^2+2*J24*$C$18)/$C$18</f>
        <v>3620</v>
      </c>
      <c r="V24" s="1" t="n">
        <f aca="false">($C$18^2+2*J24*$C$18)/$C$18</f>
        <v>3620</v>
      </c>
      <c r="W24" s="1" t="n">
        <f aca="false">H24*T24/(H24+T24)</f>
        <v>228.726504114139</v>
      </c>
      <c r="X24" s="1" t="n">
        <f aca="false">V24*$C$19/(V24+$C$19)</f>
        <v>529.339622641509</v>
      </c>
      <c r="Y24" s="1" t="n">
        <f aca="false">W24+X24</f>
        <v>758.066126755649</v>
      </c>
      <c r="Z24" s="1" t="n">
        <f aca="false">X24/Y24</f>
        <v>0.698276316483053</v>
      </c>
      <c r="AA24" s="20" t="n">
        <f aca="false">-Q24</f>
        <v>-3.11945375448683</v>
      </c>
    </row>
    <row r="25" customFormat="false" ht="13.8" hidden="false" customHeight="false" outlineLevel="0" collapsed="false">
      <c r="B25" s="21" t="n">
        <v>5</v>
      </c>
      <c r="C25" s="22" t="n">
        <v>4</v>
      </c>
      <c r="D25" s="22"/>
      <c r="E25" s="22" t="n">
        <f aca="false">$C$18*(10^(C25/20)-1)</f>
        <v>362.63377932589</v>
      </c>
      <c r="F25" s="22" t="n">
        <f aca="false">$C$18/(10^(C25/20)-1)</f>
        <v>1060.02259556341</v>
      </c>
      <c r="G25" s="22"/>
      <c r="H25" s="22" t="n">
        <v>390</v>
      </c>
      <c r="I25" s="22" t="s">
        <v>36</v>
      </c>
      <c r="J25" s="22" t="n">
        <v>1000</v>
      </c>
      <c r="K25" s="22" t="s">
        <v>36</v>
      </c>
      <c r="L25" s="23" t="n">
        <f aca="false">(H25-E25)/E25</f>
        <v>0.0754651723978427</v>
      </c>
      <c r="M25" s="23" t="n">
        <f aca="false">(J25-F25)/F25</f>
        <v>-0.0566238831272361</v>
      </c>
      <c r="N25" s="22" t="n">
        <f aca="false">U25*Y25/(U25+Y25)</f>
        <v>622.125627525407</v>
      </c>
      <c r="O25" s="23" t="n">
        <f aca="false">(N25-$C$19)/$C$19</f>
        <v>0.00342843149259216</v>
      </c>
      <c r="P25" s="23" t="e">
        <f aca="false">#REF!</f>
        <v>#REF!</v>
      </c>
      <c r="Q25" s="23" t="n">
        <f aca="false">-20*LOG10(Z25)</f>
        <v>4.22926472941386</v>
      </c>
      <c r="R25" s="23" t="n">
        <f aca="false">(Q25-C25)/C25</f>
        <v>0.0573161823534645</v>
      </c>
      <c r="S25" s="24" t="n">
        <f aca="false">Q25-C25</f>
        <v>0.229264729413858</v>
      </c>
      <c r="T25" s="1" t="n">
        <f aca="false">($C$18^2+2*J25*$C$18)/J25</f>
        <v>1624.4</v>
      </c>
      <c r="U25" s="1" t="n">
        <f aca="false">($C$18^2+2*J25*$C$18)/$C$18</f>
        <v>2620</v>
      </c>
      <c r="V25" s="1" t="n">
        <f aca="false">($C$18^2+2*J25*$C$18)/$C$18</f>
        <v>2620</v>
      </c>
      <c r="W25" s="1" t="n">
        <f aca="false">H25*T25/(H25+T25)</f>
        <v>314.493645750596</v>
      </c>
      <c r="X25" s="1" t="n">
        <f aca="false">V25*$C$19/(V25+$C$19)</f>
        <v>501.358024691358</v>
      </c>
      <c r="Y25" s="1" t="n">
        <f aca="false">W25+X25</f>
        <v>815.851670441954</v>
      </c>
      <c r="Z25" s="1" t="n">
        <f aca="false">X25/Y25</f>
        <v>0.614521049420378</v>
      </c>
      <c r="AA25" s="20" t="n">
        <f aca="false">-Q25</f>
        <v>-4.22926472941386</v>
      </c>
    </row>
    <row r="26" customFormat="false" ht="13.8" hidden="false" customHeight="false" outlineLevel="0" collapsed="false">
      <c r="B26" s="21" t="n">
        <v>6</v>
      </c>
      <c r="C26" s="22" t="n">
        <v>5</v>
      </c>
      <c r="D26" s="22"/>
      <c r="E26" s="22" t="n">
        <f aca="false">$C$18*(10^(C26/20)-1)</f>
        <v>482.533234224132</v>
      </c>
      <c r="F26" s="22" t="n">
        <f aca="false">$C$18/(10^(C26/20)-1)</f>
        <v>796.629066634299</v>
      </c>
      <c r="G26" s="22"/>
      <c r="H26" s="22" t="n">
        <v>500</v>
      </c>
      <c r="I26" s="22" t="s">
        <v>36</v>
      </c>
      <c r="J26" s="22" t="n">
        <v>750</v>
      </c>
      <c r="K26" s="22" t="s">
        <v>36</v>
      </c>
      <c r="L26" s="23" t="n">
        <f aca="false">(H26-E26)/E26</f>
        <v>0.0361980575368095</v>
      </c>
      <c r="M26" s="23" t="n">
        <f aca="false">(J26-F26)/F26</f>
        <v>-0.0585329717271095</v>
      </c>
      <c r="N26" s="22" t="n">
        <f aca="false">U26*Y26/(U26+Y26)</f>
        <v>616.213371450848</v>
      </c>
      <c r="O26" s="23" t="n">
        <f aca="false">(N26-$C$19)/$C$19</f>
        <v>-0.00610746540185834</v>
      </c>
      <c r="P26" s="23" t="e">
        <f aca="false">#REF!</f>
        <v>#REF!</v>
      </c>
      <c r="Q26" s="23" t="n">
        <f aca="false">-20*LOG10(Z26)</f>
        <v>5.15807545008982</v>
      </c>
      <c r="R26" s="23" t="n">
        <f aca="false">(Q26-C26)/C26</f>
        <v>0.0316150900179641</v>
      </c>
      <c r="S26" s="24" t="n">
        <f aca="false">Q26-C26</f>
        <v>0.158075450089821</v>
      </c>
      <c r="T26" s="1" t="n">
        <f aca="false">($C$18^2+2*J26*$C$18)/J26</f>
        <v>1752.53333333333</v>
      </c>
      <c r="U26" s="1" t="n">
        <f aca="false">($C$18^2+2*J26*$C$18)/$C$18</f>
        <v>2120</v>
      </c>
      <c r="V26" s="1" t="n">
        <f aca="false">($C$18^2+2*J26*$C$18)/$C$18</f>
        <v>2120</v>
      </c>
      <c r="W26" s="1" t="n">
        <f aca="false">H26*T26/(H26+T26)</f>
        <v>389.013851071386</v>
      </c>
      <c r="X26" s="1" t="n">
        <f aca="false">V26*$C$19/(V26+$C$19)</f>
        <v>479.70802919708</v>
      </c>
      <c r="Y26" s="1" t="n">
        <f aca="false">W26+X26</f>
        <v>868.721880268467</v>
      </c>
      <c r="Z26" s="1" t="n">
        <f aca="false">X26/Y26</f>
        <v>0.552199777734196</v>
      </c>
      <c r="AA26" s="20" t="n">
        <f aca="false">-Q26</f>
        <v>-5.15807545008982</v>
      </c>
    </row>
    <row r="27" customFormat="false" ht="13.8" hidden="false" customHeight="false" outlineLevel="0" collapsed="false">
      <c r="B27" s="21" t="n">
        <v>7</v>
      </c>
      <c r="C27" s="22" t="n">
        <v>6</v>
      </c>
      <c r="D27" s="22"/>
      <c r="E27" s="22" t="n">
        <f aca="false">$C$18*(10^(C27/20)-1)</f>
        <v>617.062635280705</v>
      </c>
      <c r="F27" s="22" t="n">
        <f aca="false">$C$18/(10^(C27/20)-1)</f>
        <v>622.951347273092</v>
      </c>
      <c r="G27" s="22"/>
      <c r="H27" s="22" t="n">
        <v>620</v>
      </c>
      <c r="I27" s="22" t="s">
        <v>36</v>
      </c>
      <c r="J27" s="22" t="n">
        <v>620</v>
      </c>
      <c r="K27" s="22" t="s">
        <v>36</v>
      </c>
      <c r="L27" s="23" t="n">
        <f aca="false">(H27-E27)/E27</f>
        <v>0.00476023753724526</v>
      </c>
      <c r="M27" s="23" t="n">
        <f aca="false">(J27-F27)/F27</f>
        <v>-0.00473768503112053</v>
      </c>
      <c r="N27" s="22" t="n">
        <f aca="false">U27*Y27/(U27+Y27)</f>
        <v>620</v>
      </c>
      <c r="O27" s="23" t="n">
        <f aca="false">(N27-$C$19)/$C$19</f>
        <v>0</v>
      </c>
      <c r="P27" s="23" t="e">
        <f aca="false">#REF!</f>
        <v>#REF!</v>
      </c>
      <c r="Q27" s="23" t="n">
        <f aca="false">-20*LOG10(Z27)</f>
        <v>6.02059991327962</v>
      </c>
      <c r="R27" s="23" t="n">
        <f aca="false">(Q27-C27)/C27</f>
        <v>0.00343331887993736</v>
      </c>
      <c r="S27" s="24" t="n">
        <f aca="false">Q27-C27</f>
        <v>0.0205999132796242</v>
      </c>
      <c r="T27" s="1" t="n">
        <f aca="false">($C$18^2+2*J27*$C$18)/J27</f>
        <v>1860</v>
      </c>
      <c r="U27" s="1" t="n">
        <f aca="false">($C$18^2+2*J27*$C$18)/$C$18</f>
        <v>1860</v>
      </c>
      <c r="V27" s="1" t="n">
        <f aca="false">($C$18^2+2*J27*$C$18)/$C$18</f>
        <v>1860</v>
      </c>
      <c r="W27" s="1" t="n">
        <f aca="false">H27*T27/(H27+T27)</f>
        <v>465</v>
      </c>
      <c r="X27" s="1" t="n">
        <f aca="false">V27*$C$19/(V27+$C$19)</f>
        <v>465</v>
      </c>
      <c r="Y27" s="1" t="n">
        <f aca="false">W27+X27</f>
        <v>930</v>
      </c>
      <c r="Z27" s="1" t="n">
        <f aca="false">X27/Y27</f>
        <v>0.5</v>
      </c>
      <c r="AA27" s="20" t="n">
        <f aca="false">-Q27</f>
        <v>-6.02059991327962</v>
      </c>
    </row>
    <row r="28" customFormat="false" ht="13.8" hidden="false" customHeight="false" outlineLevel="0" collapsed="false">
      <c r="B28" s="21" t="n">
        <v>8</v>
      </c>
      <c r="C28" s="22" t="n">
        <v>7</v>
      </c>
      <c r="D28" s="22"/>
      <c r="E28" s="22" t="n">
        <f aca="false">$C$18*(10^(C28/20)-1)</f>
        <v>768.00710591237</v>
      </c>
      <c r="F28" s="22" t="n">
        <f aca="false">$C$18/(10^(C28/20)-1)</f>
        <v>500.516202312144</v>
      </c>
      <c r="G28" s="22"/>
      <c r="H28" s="22" t="n">
        <v>750</v>
      </c>
      <c r="I28" s="22" t="s">
        <v>36</v>
      </c>
      <c r="J28" s="22" t="n">
        <v>500</v>
      </c>
      <c r="K28" s="22" t="s">
        <v>36</v>
      </c>
      <c r="L28" s="23" t="n">
        <f aca="false">(H28-E28)/E28</f>
        <v>-0.0234465355512284</v>
      </c>
      <c r="M28" s="23" t="n">
        <f aca="false">(J28-F28)/F28</f>
        <v>-0.00103133986424238</v>
      </c>
      <c r="N28" s="22" t="n">
        <f aca="false">U28*Y28/(U28+Y28)</f>
        <v>616.213371450848</v>
      </c>
      <c r="O28" s="23" t="n">
        <f aca="false">(N28-$C$19)/$C$19</f>
        <v>-0.00610746540185834</v>
      </c>
      <c r="P28" s="23" t="e">
        <f aca="false">#REF!</f>
        <v>#REF!</v>
      </c>
      <c r="Q28" s="23" t="n">
        <f aca="false">-20*LOG10(Z28)</f>
        <v>6.91892081396389</v>
      </c>
      <c r="R28" s="23" t="n">
        <f aca="false">(Q28-C28)/C28</f>
        <v>-0.0115827408623016</v>
      </c>
      <c r="S28" s="24" t="n">
        <f aca="false">Q28-C28</f>
        <v>-0.0810791860361109</v>
      </c>
      <c r="T28" s="1" t="n">
        <f aca="false">($C$18^2+2*J28*$C$18)/J28</f>
        <v>2008.8</v>
      </c>
      <c r="U28" s="1" t="n">
        <f aca="false">($C$18^2+2*J28*$C$18)/$C$18</f>
        <v>1620</v>
      </c>
      <c r="V28" s="1" t="n">
        <f aca="false">($C$18^2+2*J28*$C$18)/$C$18</f>
        <v>1620</v>
      </c>
      <c r="W28" s="1" t="n">
        <f aca="false">H28*T28/(H28+T28)</f>
        <v>546.107003044802</v>
      </c>
      <c r="X28" s="1" t="n">
        <f aca="false">V28*$C$19/(V28+$C$19)</f>
        <v>448.392857142857</v>
      </c>
      <c r="Y28" s="1" t="n">
        <f aca="false">W28+X28</f>
        <v>994.499860187659</v>
      </c>
      <c r="Z28" s="1" t="n">
        <f aca="false">X28/Y28</f>
        <v>0.450872720141204</v>
      </c>
      <c r="AA28" s="20" t="n">
        <f aca="false">-Q28</f>
        <v>-6.91892081396389</v>
      </c>
    </row>
    <row r="29" customFormat="false" ht="13.8" hidden="false" customHeight="false" outlineLevel="0" collapsed="false">
      <c r="B29" s="21" t="n">
        <v>9</v>
      </c>
      <c r="C29" s="22" t="n">
        <v>8</v>
      </c>
      <c r="D29" s="22"/>
      <c r="E29" s="22" t="n">
        <f aca="false">$C$18*(10^(C29/20)-1)</f>
        <v>937.36958753594</v>
      </c>
      <c r="F29" s="22" t="n">
        <f aca="false">$C$18/(10^(C29/20)-1)</f>
        <v>410.083712029181</v>
      </c>
      <c r="G29" s="22"/>
      <c r="H29" s="22" t="n">
        <v>910</v>
      </c>
      <c r="I29" s="22" t="s">
        <v>36</v>
      </c>
      <c r="J29" s="22" t="n">
        <v>390</v>
      </c>
      <c r="K29" s="22" t="s">
        <v>36</v>
      </c>
      <c r="L29" s="23" t="n">
        <f aca="false">(H29-E29)/E29</f>
        <v>-0.029198288380452</v>
      </c>
      <c r="M29" s="23" t="n">
        <f aca="false">(J29-F29)/F29</f>
        <v>-0.0489746640504254</v>
      </c>
      <c r="N29" s="22" t="n">
        <f aca="false">U29*Y29/(U29+Y29)</f>
        <v>608.276016794334</v>
      </c>
      <c r="O29" s="23" t="n">
        <f aca="false">(N29-$C$19)/$C$19</f>
        <v>-0.01890965033172</v>
      </c>
      <c r="P29" s="23" t="e">
        <f aca="false">#REF!</f>
        <v>#REF!</v>
      </c>
      <c r="Q29" s="23" t="n">
        <f aca="false">-20*LOG10(Z29)</f>
        <v>7.96973144723852</v>
      </c>
      <c r="R29" s="23" t="n">
        <f aca="false">(Q29-C29)/C29</f>
        <v>-0.00378356909518485</v>
      </c>
      <c r="S29" s="24" t="n">
        <f aca="false">Q29-C29</f>
        <v>-0.0302685527614788</v>
      </c>
      <c r="T29" s="1" t="n">
        <f aca="false">($C$18^2+2*J29*$C$18)/J29</f>
        <v>2225.64102564103</v>
      </c>
      <c r="U29" s="1" t="n">
        <f aca="false">($C$18^2+2*J29*$C$18)/$C$18</f>
        <v>1400</v>
      </c>
      <c r="V29" s="1" t="n">
        <f aca="false">($C$18^2+2*J29*$C$18)/$C$18</f>
        <v>1400</v>
      </c>
      <c r="W29" s="1" t="n">
        <f aca="false">H29*T29/(H29+T29)</f>
        <v>645.907269605037</v>
      </c>
      <c r="X29" s="1" t="n">
        <f aca="false">V29*$C$19/(V29+$C$19)</f>
        <v>429.70297029703</v>
      </c>
      <c r="Y29" s="1" t="n">
        <f aca="false">W29+X29</f>
        <v>1075.61023990207</v>
      </c>
      <c r="Z29" s="1" t="n">
        <f aca="false">X29/Y29</f>
        <v>0.399496912874457</v>
      </c>
      <c r="AA29" s="20" t="n">
        <f aca="false">-Q29</f>
        <v>-7.96973144723852</v>
      </c>
    </row>
    <row r="30" customFormat="false" ht="13.8" hidden="false" customHeight="false" outlineLevel="0" collapsed="false">
      <c r="B30" s="21" t="n">
        <v>10</v>
      </c>
      <c r="C30" s="22" t="n">
        <v>9</v>
      </c>
      <c r="D30" s="22"/>
      <c r="E30" s="22" t="n">
        <f aca="false">$C$18*(10^(C30/20)-1)</f>
        <v>1127.39741738396</v>
      </c>
      <c r="F30" s="22" t="n">
        <f aca="false">$C$18/(10^(C30/20)-1)</f>
        <v>340.962285413045</v>
      </c>
      <c r="G30" s="22"/>
      <c r="H30" s="22" t="n">
        <v>1000</v>
      </c>
      <c r="I30" s="22" t="s">
        <v>36</v>
      </c>
      <c r="J30" s="22" t="n">
        <v>330</v>
      </c>
      <c r="K30" s="22" t="s">
        <v>36</v>
      </c>
      <c r="L30" s="23" t="n">
        <f aca="false">(H30-E30)/E30</f>
        <v>-0.113001338675741</v>
      </c>
      <c r="M30" s="23" t="n">
        <f aca="false">(J30-F30)/F30</f>
        <v>-0.0321510204560166</v>
      </c>
      <c r="N30" s="22" t="n">
        <f aca="false">U30*Y30/(U30+Y30)</f>
        <v>598.465074703103</v>
      </c>
      <c r="O30" s="23" t="n">
        <f aca="false">(N30-$C$19)/$C$19</f>
        <v>-0.0347337504788661</v>
      </c>
      <c r="P30" s="23" t="e">
        <f aca="false">#REF!</f>
        <v>#REF!</v>
      </c>
      <c r="Q30" s="23" t="n">
        <f aca="false">-20*LOG10(Z30)</f>
        <v>8.59825212279782</v>
      </c>
      <c r="R30" s="23" t="n">
        <f aca="false">(Q30-C30)/C30</f>
        <v>-0.0446386530224648</v>
      </c>
      <c r="S30" s="24" t="n">
        <f aca="false">Q30-C30</f>
        <v>-0.401747877202183</v>
      </c>
      <c r="T30" s="1" t="n">
        <f aca="false">($C$18^2+2*J30*$C$18)/J30</f>
        <v>2404.84848484849</v>
      </c>
      <c r="U30" s="1" t="n">
        <f aca="false">($C$18^2+2*J30*$C$18)/$C$18</f>
        <v>1280</v>
      </c>
      <c r="V30" s="1" t="n">
        <f aca="false">($C$18^2+2*J30*$C$18)/$C$18</f>
        <v>1280</v>
      </c>
      <c r="W30" s="1" t="n">
        <f aca="false">H30*T30/(H30+T30)</f>
        <v>706.301174795301</v>
      </c>
      <c r="X30" s="1" t="n">
        <f aca="false">V30*$C$19/(V30+$C$19)</f>
        <v>417.684210526316</v>
      </c>
      <c r="Y30" s="1" t="n">
        <f aca="false">W30+X30</f>
        <v>1123.98538532162</v>
      </c>
      <c r="Z30" s="1" t="n">
        <f aca="false">X30/Y30</f>
        <v>0.371610001322926</v>
      </c>
      <c r="AA30" s="20" t="n">
        <f aca="false">-Q30</f>
        <v>-8.59825212279782</v>
      </c>
    </row>
    <row r="31" customFormat="false" ht="13.8" hidden="false" customHeight="false" outlineLevel="0" collapsed="false">
      <c r="B31" s="21" t="n">
        <v>11</v>
      </c>
      <c r="C31" s="22" t="n">
        <v>10</v>
      </c>
      <c r="D31" s="22"/>
      <c r="E31" s="22" t="n">
        <f aca="false">$C$18*(10^(C31/20)-1)</f>
        <v>1340.6121493044</v>
      </c>
      <c r="F31" s="22" t="n">
        <f aca="false">$C$18/(10^(C31/20)-1)</f>
        <v>286.734683256044</v>
      </c>
      <c r="G31" s="22"/>
      <c r="H31" s="22" t="n">
        <v>1200</v>
      </c>
      <c r="I31" s="22" t="s">
        <v>36</v>
      </c>
      <c r="J31" s="22" t="n">
        <v>270</v>
      </c>
      <c r="K31" s="22" t="s">
        <v>36</v>
      </c>
      <c r="L31" s="23" t="n">
        <f aca="false">(H31-E31)/E31</f>
        <v>-0.104886524694972</v>
      </c>
      <c r="M31" s="23" t="n">
        <f aca="false">(J31-F31)/F31</f>
        <v>-0.0583629544428024</v>
      </c>
      <c r="N31" s="22" t="n">
        <f aca="false">U31*Y31/(U31+Y31)</f>
        <v>597.304242424242</v>
      </c>
      <c r="O31" s="23" t="n">
        <f aca="false">(N31-$C$19)/$C$19</f>
        <v>-0.0366060606060607</v>
      </c>
      <c r="P31" s="23" t="e">
        <f aca="false">#REF!</f>
        <v>#REF!</v>
      </c>
      <c r="Q31" s="23" t="n">
        <f aca="false">-20*LOG10(Z31)</f>
        <v>9.6790054275579</v>
      </c>
      <c r="R31" s="23" t="n">
        <f aca="false">(Q31-C31)/C31</f>
        <v>-0.03209945724421</v>
      </c>
      <c r="S31" s="24" t="n">
        <f aca="false">Q31-C31</f>
        <v>-0.3209945724421</v>
      </c>
      <c r="T31" s="1" t="n">
        <f aca="false">($C$18^2+2*J31*$C$18)/J31</f>
        <v>2663.7037037037</v>
      </c>
      <c r="U31" s="1" t="n">
        <f aca="false">($C$18^2+2*J31*$C$18)/$C$18</f>
        <v>1160</v>
      </c>
      <c r="V31" s="1" t="n">
        <f aca="false">($C$18^2+2*J31*$C$18)/$C$18</f>
        <v>1160</v>
      </c>
      <c r="W31" s="1" t="n">
        <f aca="false">H31*T31/(H31+T31)</f>
        <v>827.300613496932</v>
      </c>
      <c r="X31" s="1" t="n">
        <f aca="false">V31*$C$19/(V31+$C$19)</f>
        <v>404.044943820225</v>
      </c>
      <c r="Y31" s="1" t="n">
        <f aca="false">W31+X31</f>
        <v>1231.34555731716</v>
      </c>
      <c r="Z31" s="1" t="n">
        <f aca="false">X31/Y31</f>
        <v>0.328132863613488</v>
      </c>
      <c r="AA31" s="20" t="n">
        <f aca="false">-Q31</f>
        <v>-9.6790054275579</v>
      </c>
    </row>
    <row r="32" customFormat="false" ht="13.8" hidden="false" customHeight="false" outlineLevel="0" collapsed="false">
      <c r="B32" s="21" t="n">
        <v>12</v>
      </c>
      <c r="C32" s="22" t="n">
        <v>11</v>
      </c>
      <c r="D32" s="22"/>
      <c r="E32" s="22" t="n">
        <f aca="false">$C$18*(10^(C32/20)-1)</f>
        <v>1579.84301324817</v>
      </c>
      <c r="F32" s="22" t="n">
        <f aca="false">$C$18/(10^(C32/20)-1)</f>
        <v>243.315314734767</v>
      </c>
      <c r="G32" s="22"/>
      <c r="H32" s="22" t="n">
        <v>1500</v>
      </c>
      <c r="I32" s="22" t="s">
        <v>36</v>
      </c>
      <c r="J32" s="22" t="n">
        <v>250</v>
      </c>
      <c r="K32" s="22" t="s">
        <v>36</v>
      </c>
      <c r="L32" s="23" t="n">
        <f aca="false">(H32-E32)/E32</f>
        <v>-0.0505385741359265</v>
      </c>
      <c r="M32" s="23" t="n">
        <f aca="false">(J32-F32)/F32</f>
        <v>0.0274733436837722</v>
      </c>
      <c r="N32" s="22" t="n">
        <f aca="false">U32*Y32/(U32+Y32)</f>
        <v>616.84819641988</v>
      </c>
      <c r="O32" s="23" t="n">
        <f aca="false">(N32-$C$19)/$C$19</f>
        <v>-0.00508355416148392</v>
      </c>
      <c r="P32" s="23" t="e">
        <f aca="false">#REF!</f>
        <v>#REF!</v>
      </c>
      <c r="Q32" s="23" t="n">
        <f aca="false">-20*LOG10(Z32)</f>
        <v>10.7327364850637</v>
      </c>
      <c r="R32" s="23" t="n">
        <f aca="false">(Q32-C32)/C32</f>
        <v>-0.0242966831760253</v>
      </c>
      <c r="S32" s="24" t="n">
        <f aca="false">Q32-C32</f>
        <v>-0.267263514936278</v>
      </c>
      <c r="T32" s="1" t="n">
        <f aca="false">($C$18^2+2*J32*$C$18)/J32</f>
        <v>2777.6</v>
      </c>
      <c r="U32" s="1" t="n">
        <f aca="false">($C$18^2+2*J32*$C$18)/$C$18</f>
        <v>1120</v>
      </c>
      <c r="V32" s="1" t="n">
        <f aca="false">($C$18^2+2*J32*$C$18)/$C$18</f>
        <v>1120</v>
      </c>
      <c r="W32" s="1" t="n">
        <f aca="false">H32*T32/(H32+T32)</f>
        <v>974.004114456705</v>
      </c>
      <c r="X32" s="1" t="n">
        <f aca="false">V32*$C$19/(V32+$C$19)</f>
        <v>399.080459770115</v>
      </c>
      <c r="Y32" s="1" t="n">
        <f aca="false">W32+X32</f>
        <v>1373.08457422682</v>
      </c>
      <c r="Z32" s="1" t="n">
        <f aca="false">X32/Y32</f>
        <v>0.29064521389357</v>
      </c>
      <c r="AA32" s="20" t="n">
        <f aca="false">-Q32</f>
        <v>-10.7327364850637</v>
      </c>
    </row>
    <row r="33" customFormat="false" ht="13.8" hidden="false" customHeight="false" outlineLevel="0" collapsed="false">
      <c r="B33" s="21" t="n">
        <v>13</v>
      </c>
      <c r="C33" s="22" t="n">
        <v>12.5</v>
      </c>
      <c r="D33" s="22"/>
      <c r="E33" s="22" t="n">
        <f aca="false">$C$18*(10^(C33/20)-1)</f>
        <v>1994.51832125721</v>
      </c>
      <c r="F33" s="22" t="n">
        <f aca="false">$C$18/(10^(C33/20)-1)</f>
        <v>192.728237140334</v>
      </c>
      <c r="G33" s="22"/>
      <c r="H33" s="22" t="n">
        <v>2000</v>
      </c>
      <c r="I33" s="22" t="s">
        <v>36</v>
      </c>
      <c r="J33" s="22" t="n">
        <v>180</v>
      </c>
      <c r="K33" s="22" t="s">
        <v>36</v>
      </c>
      <c r="L33" s="23" t="n">
        <f aca="false">(H33-E33)/E33</f>
        <v>0.00274837221817789</v>
      </c>
      <c r="M33" s="23" t="n">
        <f aca="false">(J33-F33)/F33</f>
        <v>-0.0660424094008903</v>
      </c>
      <c r="N33" s="22" t="n">
        <f aca="false">U33*Y33/(U33+Y33)</f>
        <v>612.824210226734</v>
      </c>
      <c r="O33" s="23" t="n">
        <f aca="false">(N33-$C$19)/$C$19</f>
        <v>-0.0115738544730101</v>
      </c>
      <c r="P33" s="23" t="e">
        <f aca="false">#REF!</f>
        <v>#REF!</v>
      </c>
      <c r="Q33" s="23" t="n">
        <f aca="false">-20*LOG10(Z33)</f>
        <v>12.6838033933709</v>
      </c>
      <c r="R33" s="23" t="n">
        <f aca="false">(Q33-C33)/C33</f>
        <v>0.0147042714696721</v>
      </c>
      <c r="S33" s="24" t="n">
        <f aca="false">Q33-C33</f>
        <v>0.183803393370901</v>
      </c>
      <c r="T33" s="1" t="n">
        <f aca="false">($C$18^2+2*J33*$C$18)/J33</f>
        <v>3375.55555555556</v>
      </c>
      <c r="U33" s="1" t="n">
        <f aca="false">($C$18^2+2*J33*$C$18)/$C$18</f>
        <v>980</v>
      </c>
      <c r="V33" s="1" t="n">
        <f aca="false">($C$18^2+2*J33*$C$18)/$C$18</f>
        <v>980</v>
      </c>
      <c r="W33" s="1" t="n">
        <f aca="false">H33*T33/(H33+T33)</f>
        <v>1255.89086399339</v>
      </c>
      <c r="X33" s="1" t="n">
        <f aca="false">V33*$C$19/(V33+$C$19)</f>
        <v>379.75</v>
      </c>
      <c r="Y33" s="1" t="n">
        <f aca="false">W33+X33</f>
        <v>1635.64086399339</v>
      </c>
      <c r="Z33" s="1" t="n">
        <f aca="false">X33/Y33</f>
        <v>0.232171993473462</v>
      </c>
      <c r="AA33" s="20" t="n">
        <f aca="false">-Q33</f>
        <v>-12.6838033933709</v>
      </c>
    </row>
    <row r="34" customFormat="false" ht="13.8" hidden="false" customHeight="false" outlineLevel="0" collapsed="false">
      <c r="B34" s="21" t="n">
        <v>14</v>
      </c>
      <c r="C34" s="22" t="n">
        <v>14</v>
      </c>
      <c r="D34" s="22"/>
      <c r="E34" s="22" t="n">
        <f aca="false">$C$18*(10^(C34/20)-1)</f>
        <v>2487.36084848909</v>
      </c>
      <c r="F34" s="22" t="n">
        <f aca="false">$C$18/(10^(C34/20)-1)</f>
        <v>154.541308404648</v>
      </c>
      <c r="G34" s="22"/>
      <c r="H34" s="22" t="n">
        <v>2500</v>
      </c>
      <c r="I34" s="22" t="s">
        <v>36</v>
      </c>
      <c r="J34" s="22" t="n">
        <v>150</v>
      </c>
      <c r="K34" s="22" t="s">
        <v>36</v>
      </c>
      <c r="L34" s="23" t="n">
        <f aca="false">(H34-E34)/E34</f>
        <v>0.00508135018631881</v>
      </c>
      <c r="M34" s="23" t="n">
        <f aca="false">(J34-F34)/F34</f>
        <v>-0.0293857250953092</v>
      </c>
      <c r="N34" s="22" t="n">
        <f aca="false">U34*Y34/(U34+Y34)</f>
        <v>617.578829296664</v>
      </c>
      <c r="O34" s="23" t="n">
        <f aca="false">(N34-$C$19)/$C$19</f>
        <v>-0.00390511403763867</v>
      </c>
      <c r="P34" s="23" t="e">
        <f aca="false">#REF!</f>
        <v>#REF!</v>
      </c>
      <c r="Q34" s="23" t="n">
        <f aca="false">-20*LOG10(Z34)</f>
        <v>14.1041848194814</v>
      </c>
      <c r="R34" s="23" t="n">
        <f aca="false">(Q34-C34)/C34</f>
        <v>0.00744177282009696</v>
      </c>
      <c r="S34" s="24" t="n">
        <f aca="false">Q34-C34</f>
        <v>0.104184819481358</v>
      </c>
      <c r="T34" s="1" t="n">
        <f aca="false">($C$18^2+2*J34*$C$18)/J34</f>
        <v>3802.66666666667</v>
      </c>
      <c r="U34" s="1" t="n">
        <f aca="false">($C$18^2+2*J34*$C$18)/$C$18</f>
        <v>920</v>
      </c>
      <c r="V34" s="1" t="n">
        <f aca="false">($C$18^2+2*J34*$C$18)/$C$18</f>
        <v>920</v>
      </c>
      <c r="W34" s="1" t="n">
        <f aca="false">H34*T34/(H34+T34)</f>
        <v>1508.35625132219</v>
      </c>
      <c r="X34" s="1" t="n">
        <f aca="false">V34*$C$19/(V34+$C$19)</f>
        <v>370.38961038961</v>
      </c>
      <c r="Y34" s="1" t="n">
        <f aca="false">W34+X34</f>
        <v>1878.7458617118</v>
      </c>
      <c r="Z34" s="1" t="n">
        <f aca="false">X34/Y34</f>
        <v>0.197147266130041</v>
      </c>
      <c r="AA34" s="20" t="n">
        <f aca="false">-Q34</f>
        <v>-14.1041848194814</v>
      </c>
    </row>
    <row r="35" customFormat="false" ht="13.8" hidden="false" customHeight="false" outlineLevel="0" collapsed="false">
      <c r="B35" s="21" t="n">
        <v>15</v>
      </c>
      <c r="C35" s="22" t="n">
        <v>16</v>
      </c>
      <c r="D35" s="22"/>
      <c r="E35" s="22" t="n">
        <f aca="false">$C$18*(10^(C35/20)-1)</f>
        <v>3291.9355357772</v>
      </c>
      <c r="F35" s="22" t="n">
        <f aca="false">$C$18/(10^(C35/20)-1)</f>
        <v>116.770208839842</v>
      </c>
      <c r="G35" s="22"/>
      <c r="H35" s="22" t="n">
        <v>3300</v>
      </c>
      <c r="I35" s="22" t="s">
        <v>36</v>
      </c>
      <c r="J35" s="22" t="n">
        <v>120</v>
      </c>
      <c r="K35" s="22" t="s">
        <v>36</v>
      </c>
      <c r="L35" s="23" t="n">
        <f aca="false">(H35-E35)/E35</f>
        <v>0.0024497637135222</v>
      </c>
      <c r="M35" s="23" t="n">
        <f aca="false">(J35-F35)/F35</f>
        <v>0.0276593764132774</v>
      </c>
      <c r="N35" s="22" t="n">
        <f aca="false">U35*Y35/(U35+Y35)</f>
        <v>622.484283246978</v>
      </c>
      <c r="O35" s="23" t="n">
        <f aca="false">(N35-$C$19)/$C$19</f>
        <v>0.00400690846286712</v>
      </c>
      <c r="P35" s="23" t="e">
        <f aca="false">#REF!</f>
        <v>#REF!</v>
      </c>
      <c r="Q35" s="23" t="n">
        <f aca="false">-20*LOG10(Z35)</f>
        <v>15.9261212750369</v>
      </c>
      <c r="R35" s="23" t="n">
        <f aca="false">(Q35-C35)/C35</f>
        <v>-0.00461742031019541</v>
      </c>
      <c r="S35" s="24" t="n">
        <f aca="false">Q35-C35</f>
        <v>-0.0738787249631265</v>
      </c>
      <c r="T35" s="1" t="n">
        <f aca="false">($C$18^2+2*J35*$C$18)/J35</f>
        <v>4443.33333333333</v>
      </c>
      <c r="U35" s="1" t="n">
        <f aca="false">($C$18^2+2*J35*$C$18)/$C$18</f>
        <v>860</v>
      </c>
      <c r="V35" s="1" t="n">
        <f aca="false">($C$18^2+2*J35*$C$18)/$C$18</f>
        <v>860</v>
      </c>
      <c r="W35" s="1" t="n">
        <f aca="false">H35*T35/(H35+T35)</f>
        <v>1893.6289281102</v>
      </c>
      <c r="X35" s="1" t="n">
        <f aca="false">V35*$C$19/(V35+$C$19)</f>
        <v>360.27027027027</v>
      </c>
      <c r="Y35" s="1" t="n">
        <f aca="false">W35+X35</f>
        <v>2253.89919838047</v>
      </c>
      <c r="Z35" s="1" t="n">
        <f aca="false">X35/Y35</f>
        <v>0.159843115667791</v>
      </c>
      <c r="AA35" s="20" t="n">
        <f aca="false">-Q35</f>
        <v>-15.9261212750369</v>
      </c>
    </row>
    <row r="36" customFormat="false" ht="13.8" hidden="false" customHeight="false" outlineLevel="0" collapsed="false">
      <c r="B36" s="21" t="n">
        <v>16</v>
      </c>
      <c r="C36" s="22" t="n">
        <v>18</v>
      </c>
      <c r="D36" s="22"/>
      <c r="E36" s="22" t="n">
        <f aca="false">$C$18*(10^(C36/20)-1)</f>
        <v>4304.83505529055</v>
      </c>
      <c r="F36" s="22" t="n">
        <f aca="false">$C$18/(10^(C36/20)-1)</f>
        <v>89.2949427940523</v>
      </c>
      <c r="G36" s="22"/>
      <c r="H36" s="22" t="n">
        <v>3900</v>
      </c>
      <c r="I36" s="22" t="s">
        <v>36</v>
      </c>
      <c r="J36" s="22" t="n">
        <v>91</v>
      </c>
      <c r="K36" s="22" t="s">
        <v>36</v>
      </c>
      <c r="L36" s="23" t="n">
        <f aca="false">(H36-E36)/E36</f>
        <v>-0.0940419435567021</v>
      </c>
      <c r="M36" s="23" t="n">
        <f aca="false">(J36-F36)/F36</f>
        <v>0.0190946670953164</v>
      </c>
      <c r="N36" s="22" t="n">
        <f aca="false">U36*Y36/(U36+Y36)</f>
        <v>614.334777773992</v>
      </c>
      <c r="O36" s="23" t="n">
        <f aca="false">(N36-$C$19)/$C$19</f>
        <v>-0.00913745520323878</v>
      </c>
      <c r="P36" s="23" t="e">
        <f aca="false">#REF!</f>
        <v>#REF!</v>
      </c>
      <c r="Q36" s="23" t="n">
        <f aca="false">-20*LOG10(Z36)</f>
        <v>17.5105842219651</v>
      </c>
      <c r="R36" s="23" t="n">
        <f aca="false">(Q36-C36)/C36</f>
        <v>-0.0271897654463859</v>
      </c>
      <c r="S36" s="24" t="n">
        <f aca="false">Q36-C36</f>
        <v>-0.489415778034946</v>
      </c>
      <c r="T36" s="1" t="n">
        <f aca="false">($C$18^2+2*J36*$C$18)/J36</f>
        <v>5464.17582417582</v>
      </c>
      <c r="U36" s="1" t="n">
        <f aca="false">($C$18^2+2*J36*$C$18)/$C$18</f>
        <v>802</v>
      </c>
      <c r="V36" s="1" t="n">
        <f aca="false">($C$18^2+2*J36*$C$18)/$C$18</f>
        <v>802</v>
      </c>
      <c r="W36" s="1" t="n">
        <f aca="false">H36*T36/(H36+T36)</f>
        <v>2275.7246461849</v>
      </c>
      <c r="X36" s="1" t="n">
        <f aca="false">V36*$C$19/(V36+$C$19)</f>
        <v>349.676511954993</v>
      </c>
      <c r="Y36" s="1" t="n">
        <f aca="false">W36+X36</f>
        <v>2625.40115813989</v>
      </c>
      <c r="Z36" s="1" t="n">
        <f aca="false">X36/Y36</f>
        <v>0.133189745449317</v>
      </c>
      <c r="AA36" s="20" t="n">
        <f aca="false">-Q36</f>
        <v>-17.5105842219651</v>
      </c>
    </row>
    <row r="37" customFormat="false" ht="13.8" hidden="false" customHeight="false" outlineLevel="0" collapsed="false">
      <c r="B37" s="21" t="n">
        <v>17</v>
      </c>
      <c r="C37" s="22" t="n">
        <v>20</v>
      </c>
      <c r="D37" s="22"/>
      <c r="E37" s="22" t="n">
        <f aca="false">$C$18*(10^(C37/20)-1)</f>
        <v>5580</v>
      </c>
      <c r="F37" s="22" t="n">
        <f aca="false">$C$18/(10^(C37/20)-1)</f>
        <v>68.8888888888889</v>
      </c>
      <c r="G37" s="22"/>
      <c r="H37" s="22" t="n">
        <v>5600</v>
      </c>
      <c r="I37" s="22" t="s">
        <v>36</v>
      </c>
      <c r="J37" s="22" t="n">
        <v>62</v>
      </c>
      <c r="K37" s="22" t="s">
        <v>36</v>
      </c>
      <c r="L37" s="23" t="n">
        <f aca="false">(H37-E37)/E37</f>
        <v>0.003584229390681</v>
      </c>
      <c r="M37" s="23" t="n">
        <f aca="false">(J37-F37)/F37</f>
        <v>-0.1</v>
      </c>
      <c r="N37" s="22" t="n">
        <f aca="false">U37*Y37/(U37+Y37)</f>
        <v>614.586728754366</v>
      </c>
      <c r="O37" s="23" t="n">
        <f aca="false">(N37-$C$19)/$C$19</f>
        <v>-0.00873108265424904</v>
      </c>
      <c r="P37" s="23" t="e">
        <f aca="false">#REF!</f>
        <v>#REF!</v>
      </c>
      <c r="Q37" s="23" t="n">
        <f aca="false">-20*LOG10(Z37)</f>
        <v>20.3805408711729</v>
      </c>
      <c r="R37" s="23" t="n">
        <f aca="false">(Q37-C37)/C37</f>
        <v>0.0190270435586433</v>
      </c>
      <c r="S37" s="24" t="n">
        <f aca="false">Q37-C37</f>
        <v>0.380540871172865</v>
      </c>
      <c r="T37" s="1" t="n">
        <f aca="false">($C$18^2+2*J37*$C$18)/J37</f>
        <v>7440</v>
      </c>
      <c r="U37" s="1" t="n">
        <f aca="false">($C$18^2+2*J37*$C$18)/$C$18</f>
        <v>744</v>
      </c>
      <c r="V37" s="1" t="n">
        <f aca="false">($C$18^2+2*J37*$C$18)/$C$18</f>
        <v>744</v>
      </c>
      <c r="W37" s="1" t="n">
        <f aca="false">H37*T37/(H37+T37)</f>
        <v>3195.09202453988</v>
      </c>
      <c r="X37" s="1" t="n">
        <f aca="false">V37*$C$19/(V37+$C$19)</f>
        <v>338.181818181818</v>
      </c>
      <c r="Y37" s="1" t="n">
        <f aca="false">W37+X37</f>
        <v>3533.2738427217</v>
      </c>
      <c r="Z37" s="1" t="n">
        <f aca="false">X37/Y37</f>
        <v>0.095713446858485</v>
      </c>
      <c r="AA37" s="20" t="n">
        <f aca="false">-Q37</f>
        <v>-20.3805408711729</v>
      </c>
    </row>
    <row r="38" customFormat="false" ht="13.8" hidden="false" customHeight="false" outlineLevel="0" collapsed="false">
      <c r="B38" s="21" t="n">
        <v>18</v>
      </c>
      <c r="C38" s="22" t="n">
        <v>22</v>
      </c>
      <c r="D38" s="22"/>
      <c r="E38" s="22" t="n">
        <f aca="false">$C$18*(10^(C38/20)-1)</f>
        <v>7185.33755312384</v>
      </c>
      <c r="F38" s="22" t="n">
        <f aca="false">$C$18/(10^(C38/20)-1)</f>
        <v>53.4978346052624</v>
      </c>
      <c r="G38" s="22"/>
      <c r="H38" s="22" t="n">
        <v>6800</v>
      </c>
      <c r="I38" s="22" t="s">
        <v>36</v>
      </c>
      <c r="J38" s="22" t="n">
        <v>56</v>
      </c>
      <c r="K38" s="22" t="s">
        <v>36</v>
      </c>
      <c r="L38" s="23" t="n">
        <f aca="false">(H38-E38)/E38</f>
        <v>-0.0536283160359407</v>
      </c>
      <c r="M38" s="23" t="n">
        <f aca="false">(J38-F38)/F38</f>
        <v>0.0467713396850544</v>
      </c>
      <c r="N38" s="22" t="n">
        <f aca="false">U38*Y38/(U38+Y38)</f>
        <v>619.555176454645</v>
      </c>
      <c r="O38" s="23" t="n">
        <f aca="false">(N38-$C$19)/$C$19</f>
        <v>-0.00071745733121812</v>
      </c>
      <c r="P38" s="23" t="e">
        <f aca="false">#REF!</f>
        <v>#REF!</v>
      </c>
      <c r="Q38" s="23" t="n">
        <f aca="false">-20*LOG10(Z38)</f>
        <v>21.5945104950451</v>
      </c>
      <c r="R38" s="23" t="n">
        <f aca="false">(Q38-C38)/C38</f>
        <v>-0.0184313411343138</v>
      </c>
      <c r="S38" s="24" t="n">
        <f aca="false">Q38-C38</f>
        <v>-0.405489504954904</v>
      </c>
      <c r="T38" s="1" t="n">
        <f aca="false">($C$18^2+2*J38*$C$18)/J38</f>
        <v>8104.28571428572</v>
      </c>
      <c r="U38" s="1" t="n">
        <f aca="false">($C$18^2+2*J38*$C$18)/$C$18</f>
        <v>732</v>
      </c>
      <c r="V38" s="1" t="n">
        <f aca="false">($C$18^2+2*J38*$C$18)/$C$18</f>
        <v>732</v>
      </c>
      <c r="W38" s="1" t="n">
        <f aca="false">H38*T38/(H38+T38)</f>
        <v>3697.53666251318</v>
      </c>
      <c r="X38" s="1" t="n">
        <f aca="false">V38*$C$19/(V38+$C$19)</f>
        <v>335.680473372781</v>
      </c>
      <c r="Y38" s="1" t="n">
        <f aca="false">W38+X38</f>
        <v>4033.21713588596</v>
      </c>
      <c r="Z38" s="1" t="n">
        <f aca="false">X38/Y38</f>
        <v>0.0832289614129698</v>
      </c>
      <c r="AA38" s="20" t="n">
        <f aca="false">-Q38</f>
        <v>-21.5945104950451</v>
      </c>
    </row>
    <row r="39" customFormat="false" ht="13.8" hidden="false" customHeight="false" outlineLevel="0" collapsed="false">
      <c r="B39" s="21" t="n">
        <v>19</v>
      </c>
      <c r="C39" s="22" t="n">
        <v>24</v>
      </c>
      <c r="D39" s="22"/>
      <c r="E39" s="22" t="n">
        <f aca="false">$C$18*(10^(C39/20)-1)</f>
        <v>9206.3377932589</v>
      </c>
      <c r="F39" s="22" t="n">
        <f aca="false">$C$18/(10^(C39/20)-1)</f>
        <v>41.7538448655954</v>
      </c>
      <c r="G39" s="22"/>
      <c r="H39" s="22" t="n">
        <v>9100</v>
      </c>
      <c r="I39" s="22" t="s">
        <v>36</v>
      </c>
      <c r="J39" s="22" t="n">
        <v>39</v>
      </c>
      <c r="K39" s="22" t="s">
        <v>36</v>
      </c>
      <c r="L39" s="23" t="n">
        <f aca="false">(H39-E39)/E39</f>
        <v>-0.0115504987593184</v>
      </c>
      <c r="M39" s="23" t="n">
        <f aca="false">(J39-F39)/F39</f>
        <v>-0.0659542821615578</v>
      </c>
      <c r="N39" s="22" t="n">
        <f aca="false">U39*Y39/(U39+Y39)</f>
        <v>617.151192402764</v>
      </c>
      <c r="O39" s="23" t="n">
        <f aca="false">(N39-$C$19)/$C$19</f>
        <v>-0.00459485096328319</v>
      </c>
      <c r="P39" s="23" t="e">
        <f aca="false">#REF!</f>
        <v>#REF!</v>
      </c>
      <c r="Q39" s="23" t="n">
        <f aca="false">-20*LOG10(Z39)</f>
        <v>24.2048334823428</v>
      </c>
      <c r="R39" s="23" t="n">
        <f aca="false">(Q39-C39)/C39</f>
        <v>0.00853472843095056</v>
      </c>
      <c r="S39" s="24" t="n">
        <f aca="false">Q39-C39</f>
        <v>0.204833482342814</v>
      </c>
      <c r="T39" s="1" t="n">
        <f aca="false">($C$18^2+2*J39*$C$18)/J39</f>
        <v>11096.4102564103</v>
      </c>
      <c r="U39" s="1" t="n">
        <f aca="false">($C$18^2+2*J39*$C$18)/$C$18</f>
        <v>698</v>
      </c>
      <c r="V39" s="1" t="n">
        <f aca="false">($C$18^2+2*J39*$C$18)/$C$18</f>
        <v>698</v>
      </c>
      <c r="W39" s="1" t="n">
        <f aca="false">H39*T39/(H39+T39)</f>
        <v>4999.76639666861</v>
      </c>
      <c r="X39" s="1" t="n">
        <f aca="false">V39*$C$19/(V39+$C$19)</f>
        <v>328.34597875569</v>
      </c>
      <c r="Y39" s="1" t="n">
        <f aca="false">W39+X39</f>
        <v>5328.1123754243</v>
      </c>
      <c r="Z39" s="1" t="n">
        <f aca="false">X39/Y39</f>
        <v>0.0616251977473622</v>
      </c>
      <c r="AA39" s="20" t="n">
        <f aca="false">-Q39</f>
        <v>-24.2048334823428</v>
      </c>
    </row>
    <row r="40" customFormat="false" ht="13.8" hidden="false" customHeight="false" outlineLevel="0" collapsed="false">
      <c r="B40" s="21" t="n">
        <v>20</v>
      </c>
      <c r="C40" s="22" t="n">
        <v>26</v>
      </c>
      <c r="D40" s="22"/>
      <c r="E40" s="22" t="n">
        <f aca="false">$C$18*(10^(C40/20)-1)</f>
        <v>11750.6263528071</v>
      </c>
      <c r="F40" s="22" t="n">
        <f aca="false">$C$18/(10^(C40/20)-1)</f>
        <v>32.713149789515</v>
      </c>
      <c r="G40" s="22"/>
      <c r="H40" s="22" t="n">
        <v>12000</v>
      </c>
      <c r="I40" s="22" t="s">
        <v>36</v>
      </c>
      <c r="J40" s="22" t="n">
        <v>33</v>
      </c>
      <c r="K40" s="22" t="s">
        <v>36</v>
      </c>
      <c r="L40" s="23" t="n">
        <f aca="false">(H40-E40)/E40</f>
        <v>0.0212221578412605</v>
      </c>
      <c r="M40" s="23" t="n">
        <f aca="false">(J40-F40)/F40</f>
        <v>0.00876865151569403</v>
      </c>
      <c r="N40" s="22" t="n">
        <f aca="false">U40*Y40/(U40+Y40)</f>
        <v>620.873339113498</v>
      </c>
      <c r="O40" s="23" t="n">
        <f aca="false">(N40-$C$19)/$C$19</f>
        <v>0.00140861147338331</v>
      </c>
      <c r="P40" s="23" t="e">
        <f aca="false">#REF!</f>
        <v>#REF!</v>
      </c>
      <c r="Q40" s="23" t="n">
        <f aca="false">-20*LOG10(Z40)</f>
        <v>26.0559137333997</v>
      </c>
      <c r="R40" s="23" t="n">
        <f aca="false">(Q40-C40)/C40</f>
        <v>0.00215052820768195</v>
      </c>
      <c r="S40" s="24" t="n">
        <f aca="false">Q40-C40</f>
        <v>0.0559137333997306</v>
      </c>
      <c r="T40" s="1" t="n">
        <f aca="false">($C$18^2+2*J40*$C$18)/J40</f>
        <v>12888.4848484848</v>
      </c>
      <c r="U40" s="1" t="n">
        <f aca="false">($C$18^2+2*J40*$C$18)/$C$18</f>
        <v>686</v>
      </c>
      <c r="V40" s="1" t="n">
        <f aca="false">($C$18^2+2*J40*$C$18)/$C$18</f>
        <v>686</v>
      </c>
      <c r="W40" s="1" t="n">
        <f aca="false">H40*T40/(H40+T40)</f>
        <v>6214.19178882774</v>
      </c>
      <c r="X40" s="1" t="n">
        <f aca="false">V40*$C$19/(V40+$C$19)</f>
        <v>325.666156202144</v>
      </c>
      <c r="Y40" s="1" t="n">
        <f aca="false">W40+X40</f>
        <v>6539.85794502989</v>
      </c>
      <c r="Z40" s="1" t="n">
        <f aca="false">X40/Y40</f>
        <v>0.0497971299895958</v>
      </c>
      <c r="AA40" s="20" t="n">
        <f aca="false">-Q40</f>
        <v>-26.0559137333997</v>
      </c>
    </row>
    <row r="41" customFormat="false" ht="13.8" hidden="false" customHeight="false" outlineLevel="0" collapsed="false">
      <c r="B41" s="21" t="n">
        <v>21</v>
      </c>
      <c r="C41" s="22" t="n">
        <v>28</v>
      </c>
      <c r="D41" s="22"/>
      <c r="E41" s="22" t="n">
        <f aca="false">$C$18*(10^(C41/20)-1)</f>
        <v>14953.6958753594</v>
      </c>
      <c r="F41" s="22" t="n">
        <f aca="false">$C$18/(10^(C41/20)-1)</f>
        <v>25.70601964919</v>
      </c>
      <c r="G41" s="22"/>
      <c r="H41" s="22" t="n">
        <v>15000</v>
      </c>
      <c r="I41" s="22" t="s">
        <v>36</v>
      </c>
      <c r="J41" s="22" t="n">
        <v>25</v>
      </c>
      <c r="K41" s="22" t="s">
        <v>36</v>
      </c>
      <c r="L41" s="23" t="n">
        <f aca="false">(H41-E41)/E41</f>
        <v>0.00309650035861075</v>
      </c>
      <c r="M41" s="23" t="n">
        <f aca="false">(J41-F41)/F41</f>
        <v>-0.027465148584847</v>
      </c>
      <c r="N41" s="22" t="n">
        <f aca="false">U41*Y41/(U41+Y41)</f>
        <v>619.421802452478</v>
      </c>
      <c r="O41" s="23" t="n">
        <f aca="false">(N41-$C$19)/$C$19</f>
        <v>-0.000932576689551238</v>
      </c>
      <c r="P41" s="23" t="e">
        <f aca="false">#REF!</f>
        <v>#REF!</v>
      </c>
      <c r="Q41" s="23" t="n">
        <f aca="false">-20*LOG10(Z41)</f>
        <v>28.1244232012687</v>
      </c>
      <c r="R41" s="23" t="n">
        <f aca="false">(Q41-C41)/C41</f>
        <v>0.00444368575959559</v>
      </c>
      <c r="S41" s="24" t="n">
        <f aca="false">Q41-C41</f>
        <v>0.124423201268677</v>
      </c>
      <c r="T41" s="1" t="n">
        <f aca="false">($C$18^2+2*J41*$C$18)/J41</f>
        <v>16616</v>
      </c>
      <c r="U41" s="1" t="n">
        <f aca="false">($C$18^2+2*J41*$C$18)/$C$18</f>
        <v>670</v>
      </c>
      <c r="V41" s="1" t="n">
        <f aca="false">($C$18^2+2*J41*$C$18)/$C$18</f>
        <v>670</v>
      </c>
      <c r="W41" s="1" t="n">
        <f aca="false">H41*T41/(H41+T41)</f>
        <v>7883.35020242915</v>
      </c>
      <c r="X41" s="1" t="n">
        <f aca="false">V41*$C$19/(V41+$C$19)</f>
        <v>322.015503875969</v>
      </c>
      <c r="Y41" s="1" t="n">
        <f aca="false">W41+X41</f>
        <v>8205.36570630512</v>
      </c>
      <c r="Z41" s="1" t="n">
        <f aca="false">X41/Y41</f>
        <v>0.0392445035848345</v>
      </c>
      <c r="AA41" s="20" t="n">
        <f aca="false">-Q41</f>
        <v>-28.1244232012687</v>
      </c>
    </row>
    <row r="42" customFormat="false" ht="13.8" hidden="false" customHeight="false" outlineLevel="0" collapsed="false">
      <c r="B42" s="21" t="n">
        <v>22</v>
      </c>
      <c r="C42" s="22" t="n">
        <v>30</v>
      </c>
      <c r="D42" s="22"/>
      <c r="E42" s="22" t="n">
        <f aca="false">$C$18*(10^(C42/20)-1)</f>
        <v>18986.121493044</v>
      </c>
      <c r="F42" s="22" t="n">
        <f aca="false">$C$18/(10^(C42/20)-1)</f>
        <v>20.2463678609049</v>
      </c>
      <c r="G42" s="22"/>
      <c r="H42" s="22" t="n">
        <v>18000</v>
      </c>
      <c r="I42" s="22" t="s">
        <v>36</v>
      </c>
      <c r="J42" s="22" t="n">
        <v>20</v>
      </c>
      <c r="K42" s="22" t="s">
        <v>36</v>
      </c>
      <c r="L42" s="23" t="n">
        <f aca="false">(H42-E42)/E42</f>
        <v>-0.0519390699888465</v>
      </c>
      <c r="M42" s="23" t="n">
        <f aca="false">(J42-F42)/F42</f>
        <v>-0.0121684967198777</v>
      </c>
      <c r="N42" s="22" t="n">
        <f aca="false">U42*Y42/(U42+Y42)</f>
        <v>618.731829994132</v>
      </c>
      <c r="O42" s="23" t="n">
        <f aca="false">(N42-$C$19)/$C$19</f>
        <v>-0.00204543549333567</v>
      </c>
      <c r="P42" s="23" t="e">
        <f aca="false">#REF!</f>
        <v>#REF!</v>
      </c>
      <c r="Q42" s="23" t="n">
        <f aca="false">-20*LOG10(Z42)</f>
        <v>29.8141105518108</v>
      </c>
      <c r="R42" s="23" t="n">
        <f aca="false">(Q42-C42)/C42</f>
        <v>-0.00619631493964038</v>
      </c>
      <c r="S42" s="24" t="n">
        <f aca="false">Q42-C42</f>
        <v>-0.185889448189212</v>
      </c>
      <c r="T42" s="1" t="n">
        <f aca="false">($C$18^2+2*J42*$C$18)/J42</f>
        <v>20460</v>
      </c>
      <c r="U42" s="1" t="n">
        <f aca="false">($C$18^2+2*J42*$C$18)/$C$18</f>
        <v>660</v>
      </c>
      <c r="V42" s="1" t="n">
        <f aca="false">($C$18^2+2*J42*$C$18)/$C$18</f>
        <v>660</v>
      </c>
      <c r="W42" s="1" t="n">
        <f aca="false">H42*T42/(H42+T42)</f>
        <v>9575.66302652106</v>
      </c>
      <c r="X42" s="1" t="n">
        <f aca="false">V42*$C$19/(V42+$C$19)</f>
        <v>319.6875</v>
      </c>
      <c r="Y42" s="1" t="n">
        <f aca="false">W42+X42</f>
        <v>9895.35052652106</v>
      </c>
      <c r="Z42" s="1" t="n">
        <f aca="false">X42/Y42</f>
        <v>0.0323068393730155</v>
      </c>
      <c r="AA42" s="20" t="n">
        <f aca="false">-Q42</f>
        <v>-29.8141105518108</v>
      </c>
    </row>
    <row r="43" customFormat="false" ht="13.8" hidden="false" customHeight="false" outlineLevel="0" collapsed="false">
      <c r="B43" s="21" t="n">
        <v>23</v>
      </c>
      <c r="C43" s="22" t="n">
        <v>32.5</v>
      </c>
      <c r="D43" s="22"/>
      <c r="E43" s="22" t="n">
        <f aca="false">$C$18*(10^(C43/20)-1)</f>
        <v>25525.1832125721</v>
      </c>
      <c r="F43" s="22" t="n">
        <f aca="false">$C$18/(10^(C43/20)-1)</f>
        <v>15.0596372530901</v>
      </c>
      <c r="G43" s="22"/>
      <c r="H43" s="22" t="n">
        <v>27000</v>
      </c>
      <c r="I43" s="22" t="s">
        <v>38</v>
      </c>
      <c r="J43" s="22" t="n">
        <v>15</v>
      </c>
      <c r="K43" s="22" t="s">
        <v>36</v>
      </c>
      <c r="L43" s="23" t="n">
        <f aca="false">(H43-E43)/E43</f>
        <v>0.0577788913460765</v>
      </c>
      <c r="M43" s="23" t="n">
        <f aca="false">(J43-F43)/F43</f>
        <v>-0.00396007235020417</v>
      </c>
      <c r="N43" s="22" t="n">
        <f aca="false">U43*Y43/(U43+Y43)</f>
        <v>620.728646082928</v>
      </c>
      <c r="O43" s="23" t="n">
        <f aca="false">(N43-$C$19)/$C$19</f>
        <v>0.00117523561762632</v>
      </c>
      <c r="P43" s="23" t="e">
        <f aca="false">#REF!</f>
        <v>#REF!</v>
      </c>
      <c r="Q43" s="23" t="n">
        <f aca="false">-20*LOG10(Z43)</f>
        <v>32.7574201772374</v>
      </c>
      <c r="R43" s="23" t="n">
        <f aca="false">(Q43-C43)/C43</f>
        <v>0.00792062083807296</v>
      </c>
      <c r="S43" s="24" t="n">
        <f aca="false">Q43-C43</f>
        <v>0.257420177237371</v>
      </c>
      <c r="T43" s="1" t="n">
        <f aca="false">($C$18^2+2*J43*$C$18)/J43</f>
        <v>26866.6666666667</v>
      </c>
      <c r="U43" s="1" t="n">
        <f aca="false">($C$18^2+2*J43*$C$18)/$C$18</f>
        <v>650</v>
      </c>
      <c r="V43" s="1" t="n">
        <f aca="false">($C$18^2+2*J43*$C$18)/$C$18</f>
        <v>650</v>
      </c>
      <c r="W43" s="1" t="n">
        <f aca="false">H43*T43/(H43+T43)</f>
        <v>13466.5841584158</v>
      </c>
      <c r="X43" s="1" t="n">
        <f aca="false">V43*$C$19/(V43+$C$19)</f>
        <v>317.322834645669</v>
      </c>
      <c r="Y43" s="1" t="n">
        <f aca="false">W43+X43</f>
        <v>13783.9069930615</v>
      </c>
      <c r="Z43" s="1" t="n">
        <f aca="false">X43/Y43</f>
        <v>0.0230212547723517</v>
      </c>
      <c r="AA43" s="20" t="n">
        <f aca="false">-Q43</f>
        <v>-32.7574201772374</v>
      </c>
    </row>
    <row r="44" customFormat="false" ht="13.8" hidden="false" customHeight="false" outlineLevel="0" collapsed="false">
      <c r="B44" s="21" t="n">
        <v>24</v>
      </c>
      <c r="C44" s="22" t="n">
        <v>35</v>
      </c>
      <c r="D44" s="22"/>
      <c r="E44" s="22" t="n">
        <f aca="false">$C$18*(10^(C44/20)-1)</f>
        <v>34245.1621618016</v>
      </c>
      <c r="F44" s="22" t="n">
        <f aca="false">$C$18/(10^(C44/20)-1)</f>
        <v>11.2249431958823</v>
      </c>
      <c r="G44" s="22"/>
      <c r="H44" s="22" t="n">
        <v>33000</v>
      </c>
      <c r="I44" s="22" t="s">
        <v>38</v>
      </c>
      <c r="J44" s="22" t="n">
        <v>11</v>
      </c>
      <c r="K44" s="22" t="s">
        <v>36</v>
      </c>
      <c r="L44" s="23" t="n">
        <f aca="false">(H44-E44)/E44</f>
        <v>-0.0363602355251962</v>
      </c>
      <c r="M44" s="23" t="n">
        <f aca="false">(J44-F44)/F44</f>
        <v>-0.0200395843397033</v>
      </c>
      <c r="N44" s="22" t="n">
        <f aca="false">U44*Y44/(U44+Y44)</f>
        <v>619.374885747508</v>
      </c>
      <c r="O44" s="23" t="n">
        <f aca="false">(N44-$C$19)/$C$19</f>
        <v>-0.00100824879434182</v>
      </c>
      <c r="P44" s="23" t="e">
        <f aca="false">#REF!</f>
        <v>#REF!</v>
      </c>
      <c r="Q44" s="23" t="n">
        <f aca="false">-20*LOG10(Z44)</f>
        <v>34.9206095228147</v>
      </c>
      <c r="R44" s="23" t="n">
        <f aca="false">(Q44-C44)/C44</f>
        <v>-0.00226829934815019</v>
      </c>
      <c r="S44" s="24" t="n">
        <f aca="false">Q44-C44</f>
        <v>-0.0793904771852567</v>
      </c>
      <c r="T44" s="1" t="n">
        <f aca="false">($C$18^2+2*J44*$C$18)/J44</f>
        <v>36185.4545454545</v>
      </c>
      <c r="U44" s="1" t="n">
        <f aca="false">($C$18^2+2*J44*$C$18)/$C$18</f>
        <v>642</v>
      </c>
      <c r="V44" s="1" t="n">
        <f aca="false">($C$18^2+2*J44*$C$18)/$C$18</f>
        <v>642</v>
      </c>
      <c r="W44" s="1" t="n">
        <f aca="false">H44*T44/(H44+T44)</f>
        <v>17259.697256386</v>
      </c>
      <c r="X44" s="1" t="n">
        <f aca="false">V44*$C$19/(V44+$C$19)</f>
        <v>315.40412044374</v>
      </c>
      <c r="Y44" s="1" t="n">
        <f aca="false">W44+X44</f>
        <v>17575.1013768297</v>
      </c>
      <c r="Z44" s="1" t="n">
        <f aca="false">X44/Y44</f>
        <v>0.0179460768778014</v>
      </c>
      <c r="AA44" s="20" t="n">
        <f aca="false">-Q44</f>
        <v>-34.9206095228147</v>
      </c>
    </row>
    <row r="45" customFormat="false" ht="13.8" hidden="false" customHeight="false" outlineLevel="0" collapsed="false">
      <c r="B45" s="21" t="n">
        <v>25</v>
      </c>
      <c r="C45" s="22" t="n">
        <v>37.5</v>
      </c>
      <c r="D45" s="22"/>
      <c r="E45" s="22" t="n">
        <f aca="false">$C$18*(10^(C45/20)-1)</f>
        <v>45873.4409786123</v>
      </c>
      <c r="F45" s="22" t="n">
        <f aca="false">$C$18/(10^(C45/20)-1)</f>
        <v>8.3795763256395</v>
      </c>
      <c r="G45" s="22"/>
      <c r="H45" s="22" t="n">
        <v>47000</v>
      </c>
      <c r="I45" s="22" t="s">
        <v>38</v>
      </c>
      <c r="J45" s="25" t="n">
        <v>8.5</v>
      </c>
      <c r="K45" s="22" t="s">
        <v>36</v>
      </c>
      <c r="L45" s="23" t="n">
        <f aca="false">(H45-E45)/E45</f>
        <v>0.0245579794616448</v>
      </c>
      <c r="M45" s="23" t="n">
        <f aca="false">(J45-F45)/F45</f>
        <v>0.0143710934396571</v>
      </c>
      <c r="N45" s="22" t="n">
        <f aca="false">U45*Y45/(U45+Y45)</f>
        <v>620.3128841286</v>
      </c>
      <c r="O45" s="23" t="n">
        <f aca="false">(N45-$C$19)/$C$19</f>
        <v>0.000504651820322564</v>
      </c>
      <c r="P45" s="23" t="e">
        <f aca="false">#REF!</f>
        <v>#REF!</v>
      </c>
      <c r="Q45" s="23" t="n">
        <f aca="false">-20*LOG10(Z45)</f>
        <v>37.5434621661961</v>
      </c>
      <c r="R45" s="23" t="n">
        <f aca="false">(Q45-C45)/C45</f>
        <v>0.00115899109856343</v>
      </c>
      <c r="S45" s="24" t="n">
        <f aca="false">Q45-C45</f>
        <v>0.0434621661961288</v>
      </c>
      <c r="T45" s="1" t="n">
        <f aca="false">($C$18^2+2*J45*$C$18)/J45</f>
        <v>46463.5294117647</v>
      </c>
      <c r="U45" s="1" t="n">
        <f aca="false">($C$18^2+2*J45*$C$18)/$C$18</f>
        <v>637</v>
      </c>
      <c r="V45" s="1" t="n">
        <f aca="false">($C$18^2+2*J45*$C$18)/$C$18</f>
        <v>637</v>
      </c>
      <c r="W45" s="1" t="n">
        <f aca="false">H45*T45/(H45+T45)</f>
        <v>23365.1125320981</v>
      </c>
      <c r="X45" s="1" t="n">
        <f aca="false">V45*$C$19/(V45+$C$19)</f>
        <v>314.192521877486</v>
      </c>
      <c r="Y45" s="1" t="n">
        <f aca="false">W45+X45</f>
        <v>23679.3050539756</v>
      </c>
      <c r="Z45" s="1" t="n">
        <f aca="false">X45/Y45</f>
        <v>0.0132686546822765</v>
      </c>
      <c r="AA45" s="20" t="n">
        <f aca="false">-Q45</f>
        <v>-37.5434621661961</v>
      </c>
    </row>
    <row r="46" customFormat="false" ht="13.8" hidden="false" customHeight="false" outlineLevel="0" collapsed="false">
      <c r="B46" s="21" t="n">
        <v>26</v>
      </c>
      <c r="C46" s="22" t="n">
        <v>40</v>
      </c>
      <c r="D46" s="22"/>
      <c r="E46" s="22" t="n">
        <f aca="false">$C$18*(10^(C46/20)-1)</f>
        <v>61380</v>
      </c>
      <c r="F46" s="22" t="n">
        <f aca="false">$C$18/(10^(C46/20)-1)</f>
        <v>6.26262626262626</v>
      </c>
      <c r="G46" s="22"/>
      <c r="H46" s="22" t="n">
        <v>62000</v>
      </c>
      <c r="I46" s="22" t="s">
        <v>38</v>
      </c>
      <c r="J46" s="25" t="n">
        <v>6.2</v>
      </c>
      <c r="K46" s="22" t="s">
        <v>36</v>
      </c>
      <c r="L46" s="23" t="n">
        <f aca="false">(H46-E46)/E46</f>
        <v>0.0101010101010101</v>
      </c>
      <c r="M46" s="23" t="n">
        <f aca="false">(J46-F46)/F46</f>
        <v>-0.01</v>
      </c>
      <c r="N46" s="22" t="n">
        <f aca="false">U46*Y46/(U46+Y46)</f>
        <v>620</v>
      </c>
      <c r="O46" s="23" t="n">
        <f aca="false">(N46-$C$19)/$C$19</f>
        <v>0</v>
      </c>
      <c r="P46" s="23" t="e">
        <f aca="false">#REF!</f>
        <v>#REF!</v>
      </c>
      <c r="Q46" s="23" t="n">
        <f aca="false">-20*LOG10(Z46)</f>
        <v>40.0864274756529</v>
      </c>
      <c r="R46" s="23" t="n">
        <f aca="false">(Q46-C46)/C46</f>
        <v>0.00216068689132136</v>
      </c>
      <c r="S46" s="24" t="n">
        <f aca="false">Q46-C46</f>
        <v>0.0864274756528545</v>
      </c>
      <c r="T46" s="1" t="n">
        <f aca="false">($C$18^2+2*J46*$C$18)/J46</f>
        <v>63240</v>
      </c>
      <c r="U46" s="1" t="n">
        <f aca="false">($C$18^2+2*J46*$C$18)/$C$18</f>
        <v>632.4</v>
      </c>
      <c r="V46" s="1" t="n">
        <f aca="false">($C$18^2+2*J46*$C$18)/$C$18</f>
        <v>632.4</v>
      </c>
      <c r="W46" s="1" t="n">
        <f aca="false">H46*T46/(H46+T46)</f>
        <v>31306.9306930693</v>
      </c>
      <c r="X46" s="1" t="n">
        <f aca="false">V46*$C$19/(V46+$C$19)</f>
        <v>313.069306930693</v>
      </c>
      <c r="Y46" s="1" t="n">
        <f aca="false">W46+X46</f>
        <v>31620</v>
      </c>
      <c r="Z46" s="1" t="n">
        <f aca="false">X46/Y46</f>
        <v>0.0099009900990099</v>
      </c>
      <c r="AA46" s="20" t="n">
        <f aca="false">-Q46</f>
        <v>-40.0864274756529</v>
      </c>
    </row>
    <row r="47" customFormat="false" ht="13.8" hidden="false" customHeight="false" outlineLevel="0" collapsed="false">
      <c r="B47" s="21" t="n">
        <v>27</v>
      </c>
      <c r="C47" s="22" t="n">
        <v>43</v>
      </c>
      <c r="D47" s="22"/>
      <c r="E47" s="22" t="n">
        <f aca="false">$C$18*(10^(C47/20)-1)</f>
        <v>86957.3277666108</v>
      </c>
      <c r="F47" s="22" t="n">
        <f aca="false">$C$18/(10^(C47/20)-1)</f>
        <v>4.4205590244414</v>
      </c>
      <c r="G47" s="22"/>
      <c r="H47" s="22" t="n">
        <v>91000</v>
      </c>
      <c r="I47" s="22" t="s">
        <v>38</v>
      </c>
      <c r="J47" s="25" t="n">
        <v>4.3</v>
      </c>
      <c r="K47" s="22" t="s">
        <v>36</v>
      </c>
      <c r="L47" s="23" t="n">
        <f aca="false">(H47-E47)/E47</f>
        <v>0.046490299750696</v>
      </c>
      <c r="M47" s="23" t="n">
        <f aca="false">(J47-F47)/F47</f>
        <v>-0.0272723480842191</v>
      </c>
      <c r="N47" s="22" t="n">
        <f aca="false">U47*Y47/(U47+Y47)</f>
        <v>620.074796857819</v>
      </c>
      <c r="O47" s="23" t="n">
        <f aca="false">(N47-$C$19)/$C$19</f>
        <v>0.00012064009325594</v>
      </c>
      <c r="P47" s="23" t="e">
        <f aca="false">#REF!</f>
        <v>#REF!</v>
      </c>
      <c r="Q47" s="23" t="n">
        <f aca="false">-20*LOG10(Z47)</f>
        <v>43.3154196883946</v>
      </c>
      <c r="R47" s="23" t="n">
        <f aca="false">(Q47-C47)/C47</f>
        <v>0.00733534159057222</v>
      </c>
      <c r="S47" s="24" t="n">
        <f aca="false">Q47-C47</f>
        <v>0.315419688394606</v>
      </c>
      <c r="T47" s="1" t="n">
        <f aca="false">($C$18^2+2*J47*$C$18)/J47</f>
        <v>90635.3488372093</v>
      </c>
      <c r="U47" s="1" t="n">
        <f aca="false">($C$18^2+2*J47*$C$18)/$C$18</f>
        <v>628.6</v>
      </c>
      <c r="V47" s="1" t="n">
        <f aca="false">($C$18^2+2*J47*$C$18)/$C$18</f>
        <v>628.6</v>
      </c>
      <c r="W47" s="1" t="n">
        <f aca="false">H47*T47/(H47+T47)</f>
        <v>45408.6541908654</v>
      </c>
      <c r="X47" s="1" t="n">
        <f aca="false">V47*$C$19/(V47+$C$19)</f>
        <v>312.135191414384</v>
      </c>
      <c r="Y47" s="1" t="n">
        <f aca="false">W47+X47</f>
        <v>45720.7893822798</v>
      </c>
      <c r="Z47" s="1" t="n">
        <f aca="false">X47/Y47</f>
        <v>0.00682698605233093</v>
      </c>
      <c r="AA47" s="20" t="n">
        <f aca="false">-Q47</f>
        <v>-43.3154196883946</v>
      </c>
    </row>
    <row r="48" customFormat="false" ht="13.8" hidden="false" customHeight="false" outlineLevel="0" collapsed="false">
      <c r="B48" s="21" t="n">
        <v>28</v>
      </c>
      <c r="C48" s="22" t="n">
        <v>46</v>
      </c>
      <c r="D48" s="22"/>
      <c r="E48" s="22" t="n">
        <f aca="false">$C$18*(10^(C48/20)-1)</f>
        <v>123086.26352807</v>
      </c>
      <c r="F48" s="22" t="n">
        <f aca="false">$C$18/(10^(C48/20)-1)</f>
        <v>3.12301299090402</v>
      </c>
      <c r="G48" s="22"/>
      <c r="H48" s="22" t="n">
        <v>120000</v>
      </c>
      <c r="I48" s="22" t="s">
        <v>39</v>
      </c>
      <c r="J48" s="25" t="n">
        <v>3</v>
      </c>
      <c r="K48" s="22" t="s">
        <v>36</v>
      </c>
      <c r="L48" s="23" t="n">
        <f aca="false">(H48-E48)/E48</f>
        <v>-0.0250739882713772</v>
      </c>
      <c r="M48" s="23" t="n">
        <f aca="false">(J48-F48)/F48</f>
        <v>-0.0393892024344135</v>
      </c>
      <c r="N48" s="22" t="n">
        <f aca="false">U48*Y48/(U48+Y48)</f>
        <v>619.798718600674</v>
      </c>
      <c r="O48" s="23" t="n">
        <f aca="false">(N48-$C$19)/$C$19</f>
        <v>-0.000324647418267982</v>
      </c>
      <c r="P48" s="23" t="e">
        <f aca="false">#REF!</f>
        <v>#REF!</v>
      </c>
      <c r="Q48" s="23" t="n">
        <f aca="false">-20*LOG10(Z48)</f>
        <v>46.0579117561981</v>
      </c>
      <c r="R48" s="23" t="n">
        <f aca="false">(Q48-C48)/C48</f>
        <v>0.0012589512216971</v>
      </c>
      <c r="S48" s="24" t="n">
        <f aca="false">Q48-C48</f>
        <v>0.0579117561980667</v>
      </c>
      <c r="T48" s="1" t="n">
        <f aca="false">($C$18^2+2*J48*$C$18)/J48</f>
        <v>129373.333333333</v>
      </c>
      <c r="U48" s="1" t="n">
        <f aca="false">($C$18^2+2*J48*$C$18)/$C$18</f>
        <v>626</v>
      </c>
      <c r="V48" s="1" t="n">
        <f aca="false">($C$18^2+2*J48*$C$18)/$C$18</f>
        <v>626</v>
      </c>
      <c r="W48" s="1" t="n">
        <f aca="false">H48*T48/(H48+T48)</f>
        <v>62255.253167941</v>
      </c>
      <c r="X48" s="1" t="n">
        <f aca="false">V48*$C$19/(V48+$C$19)</f>
        <v>311.492776886035</v>
      </c>
      <c r="Y48" s="1" t="n">
        <f aca="false">W48+X48</f>
        <v>62566.745944827</v>
      </c>
      <c r="Z48" s="1" t="n">
        <f aca="false">X48/Y48</f>
        <v>0.00497856764295713</v>
      </c>
      <c r="AA48" s="20" t="n">
        <f aca="false">-Q48</f>
        <v>-46.0579117561981</v>
      </c>
    </row>
    <row r="49" customFormat="false" ht="13.8" hidden="false" customHeight="false" outlineLevel="0" collapsed="false">
      <c r="B49" s="21" t="n">
        <v>29</v>
      </c>
      <c r="C49" s="22" t="n">
        <v>49</v>
      </c>
      <c r="D49" s="22"/>
      <c r="E49" s="22" t="n">
        <f aca="false">$C$18*(10^(C49/20)-1)</f>
        <v>174119.741738396</v>
      </c>
      <c r="F49" s="22" t="n">
        <f aca="false">$C$18/(10^(C49/20)-1)</f>
        <v>2.20767614379728</v>
      </c>
      <c r="G49" s="22"/>
      <c r="H49" s="22" t="n">
        <v>150000</v>
      </c>
      <c r="I49" s="22" t="s">
        <v>39</v>
      </c>
      <c r="J49" s="25" t="n">
        <v>2.5</v>
      </c>
      <c r="K49" s="22" t="s">
        <v>36</v>
      </c>
      <c r="L49" s="23" t="n">
        <f aca="false">(H49-E49)/E49</f>
        <v>-0.138523877290345</v>
      </c>
      <c r="M49" s="23" t="n">
        <f aca="false">(J49-F49)/F49</f>
        <v>0.132412472284054</v>
      </c>
      <c r="N49" s="22" t="n">
        <f aca="false">U49*Y49/(U49+Y49)</f>
        <v>619.937845042401</v>
      </c>
      <c r="O49" s="23" t="n">
        <f aca="false">(N49-$C$19)/$C$19</f>
        <v>-0.000100249931611437</v>
      </c>
      <c r="P49" s="23" t="e">
        <f aca="false">#REF!</f>
        <v>#REF!</v>
      </c>
      <c r="Q49" s="23" t="n">
        <f aca="false">-20*LOG10(Z49)</f>
        <v>47.8158075209064</v>
      </c>
      <c r="R49" s="23" t="n">
        <f aca="false">(Q49-C49)/C49</f>
        <v>-0.0241671934508904</v>
      </c>
      <c r="S49" s="24" t="n">
        <f aca="false">Q49-C49</f>
        <v>-1.18419247909363</v>
      </c>
      <c r="T49" s="1" t="n">
        <f aca="false">($C$18^2+2*J49*$C$18)/J49</f>
        <v>155000</v>
      </c>
      <c r="U49" s="1" t="n">
        <f aca="false">($C$18^2+2*J49*$C$18)/$C$18</f>
        <v>625</v>
      </c>
      <c r="V49" s="1" t="n">
        <f aca="false">($C$18^2+2*J49*$C$18)/$C$18</f>
        <v>625</v>
      </c>
      <c r="W49" s="1" t="n">
        <f aca="false">H49*T49/(H49+T49)</f>
        <v>76229.5081967213</v>
      </c>
      <c r="X49" s="1" t="n">
        <f aca="false">V49*$C$19/(V49+$C$19)</f>
        <v>311.244979919679</v>
      </c>
      <c r="Y49" s="1" t="n">
        <f aca="false">W49+X49</f>
        <v>76540.753176641</v>
      </c>
      <c r="Z49" s="1" t="n">
        <f aca="false">X49/Y49</f>
        <v>0.00406639557362843</v>
      </c>
      <c r="AA49" s="20" t="n">
        <f aca="false">-Q49</f>
        <v>-47.8158075209064</v>
      </c>
    </row>
    <row r="50" customFormat="false" ht="13.8" hidden="false" customHeight="false" outlineLevel="0" collapsed="false">
      <c r="B50" s="21" t="n">
        <v>30</v>
      </c>
      <c r="C50" s="22" t="n">
        <v>52</v>
      </c>
      <c r="D50" s="22"/>
      <c r="E50" s="22" t="n">
        <f aca="false">$C$18*(10^(C50/20)-1)</f>
        <v>246206.445743168</v>
      </c>
      <c r="F50" s="22" t="n">
        <f aca="false">$C$18/(10^(C50/20)-1)</f>
        <v>1.56129137415431</v>
      </c>
      <c r="G50" s="22"/>
      <c r="H50" s="22" t="n">
        <v>250000</v>
      </c>
      <c r="I50" s="22" t="s">
        <v>39</v>
      </c>
      <c r="J50" s="25" t="n">
        <v>1.5</v>
      </c>
      <c r="K50" s="22" t="s">
        <v>36</v>
      </c>
      <c r="L50" s="23" t="n">
        <f aca="false">(H50-E50)/E50</f>
        <v>0.0154080216924496</v>
      </c>
      <c r="M50" s="23" t="n">
        <f aca="false">(J50-F50)/F50</f>
        <v>-0.0392568454350872</v>
      </c>
      <c r="N50" s="22" t="n">
        <f aca="false">U50*Y50/(U50+Y50)</f>
        <v>619.962584669999</v>
      </c>
      <c r="O50" s="23" t="n">
        <f aca="false">(N50-$C$19)/$C$19</f>
        <v>-6.03473064526013E-005</v>
      </c>
      <c r="P50" s="23" t="e">
        <f aca="false">#REF!</f>
        <v>#REF!</v>
      </c>
      <c r="Q50" s="23" t="n">
        <f aca="false">-20*LOG10(Z50)</f>
        <v>52.2388147764979</v>
      </c>
      <c r="R50" s="23" t="n">
        <f aca="false">(Q50-C50)/C50</f>
        <v>0.00459259185572947</v>
      </c>
      <c r="S50" s="24" t="n">
        <f aca="false">Q50-C50</f>
        <v>0.238814776497932</v>
      </c>
      <c r="T50" s="1" t="n">
        <f aca="false">($C$18^2+2*J50*$C$18)/J50</f>
        <v>257506.666666667</v>
      </c>
      <c r="U50" s="1" t="n">
        <f aca="false">($C$18^2+2*J50*$C$18)/$C$18</f>
        <v>623</v>
      </c>
      <c r="V50" s="1" t="n">
        <f aca="false">($C$18^2+2*J50*$C$18)/$C$18</f>
        <v>623</v>
      </c>
      <c r="W50" s="1" t="n">
        <f aca="false">H50*T50/(H50+T50)</f>
        <v>126848.908388724</v>
      </c>
      <c r="X50" s="1" t="n">
        <f aca="false">V50*$C$19/(V50+$C$19)</f>
        <v>310.748189863234</v>
      </c>
      <c r="Y50" s="1" t="n">
        <f aca="false">W50+X50</f>
        <v>127159.656578587</v>
      </c>
      <c r="Z50" s="1" t="n">
        <f aca="false">X50/Y50</f>
        <v>0.00244376399106729</v>
      </c>
      <c r="AA50" s="20" t="n">
        <f aca="false">-Q50</f>
        <v>-52.2388147764979</v>
      </c>
    </row>
    <row r="51" customFormat="false" ht="13.8" hidden="false" customHeight="false" outlineLevel="0" collapsed="false">
      <c r="B51" s="21" t="n">
        <v>31</v>
      </c>
      <c r="C51" s="22" t="n">
        <v>56</v>
      </c>
      <c r="D51" s="22"/>
      <c r="E51" s="22" t="n">
        <f aca="false">$C$18*(10^(C51/20)-1)</f>
        <v>390573.55357772</v>
      </c>
      <c r="F51" s="22" t="n">
        <f aca="false">$C$18/(10^(C51/20)-1)</f>
        <v>0.98419362109603</v>
      </c>
      <c r="G51" s="22"/>
      <c r="H51" s="22" t="n">
        <v>390000</v>
      </c>
      <c r="I51" s="22" t="s">
        <v>39</v>
      </c>
      <c r="J51" s="25" t="n">
        <v>1</v>
      </c>
      <c r="K51" s="22" t="s">
        <v>36</v>
      </c>
      <c r="L51" s="23" t="n">
        <f aca="false">(H51-E51)/E51</f>
        <v>-0.00146849056334157</v>
      </c>
      <c r="M51" s="23" t="n">
        <f aca="false">(J51-F51)/F51</f>
        <v>0.0160602330325694</v>
      </c>
      <c r="N51" s="22" t="n">
        <f aca="false">U51*Y51/(U51+Y51)</f>
        <v>620.014313263077</v>
      </c>
      <c r="O51" s="23" t="n">
        <f aca="false">(N51-$C$19)/$C$19</f>
        <v>2.30859081885947E-005</v>
      </c>
      <c r="P51" s="23" t="e">
        <f aca="false">#REF!</f>
        <v>#REF!</v>
      </c>
      <c r="Q51" s="23" t="n">
        <f aca="false">-20*LOG10(Z51)</f>
        <v>55.9244177358065</v>
      </c>
      <c r="R51" s="23" t="n">
        <f aca="false">(Q51-C51)/C51</f>
        <v>-0.00134968328917015</v>
      </c>
      <c r="S51" s="24" t="n">
        <f aca="false">Q51-C51</f>
        <v>-0.0755822641935282</v>
      </c>
      <c r="T51" s="1" t="n">
        <f aca="false">($C$18^2+2*J51*$C$18)/J51</f>
        <v>385640</v>
      </c>
      <c r="U51" s="1" t="n">
        <f aca="false">($C$18^2+2*J51*$C$18)/$C$18</f>
        <v>622</v>
      </c>
      <c r="V51" s="1" t="n">
        <f aca="false">($C$18^2+2*J51*$C$18)/$C$18</f>
        <v>622</v>
      </c>
      <c r="W51" s="1" t="n">
        <f aca="false">H51*T51/(H51+T51)</f>
        <v>193903.872930741</v>
      </c>
      <c r="X51" s="1" t="n">
        <f aca="false">V51*$C$19/(V51+$C$19)</f>
        <v>310.499194847021</v>
      </c>
      <c r="Y51" s="1" t="n">
        <f aca="false">W51+X51</f>
        <v>194214.372125588</v>
      </c>
      <c r="Z51" s="1" t="n">
        <f aca="false">X51/Y51</f>
        <v>0.00159874468325257</v>
      </c>
      <c r="AA51" s="20" t="n">
        <f aca="false">-Q51</f>
        <v>-55.9244177358065</v>
      </c>
    </row>
    <row r="52" customFormat="false" ht="13.8" hidden="false" customHeight="false" outlineLevel="0" collapsed="false">
      <c r="B52" s="21" t="n">
        <v>32</v>
      </c>
      <c r="C52" s="22" t="n">
        <v>60</v>
      </c>
      <c r="D52" s="22"/>
      <c r="E52" s="22" t="n">
        <f aca="false">$C$18*(10^(C52/20)-1)</f>
        <v>619380</v>
      </c>
      <c r="F52" s="22" t="n">
        <f aca="false">$C$18/(10^(C52/20)-1)</f>
        <v>0.620620620620621</v>
      </c>
      <c r="G52" s="22"/>
      <c r="H52" s="22" t="n">
        <v>620000</v>
      </c>
      <c r="I52" s="22" t="s">
        <v>39</v>
      </c>
      <c r="J52" s="23" t="n">
        <v>0.62</v>
      </c>
      <c r="K52" s="22" t="s">
        <v>36</v>
      </c>
      <c r="L52" s="23" t="n">
        <f aca="false">(H52-E52)/E52</f>
        <v>0.001001001001001</v>
      </c>
      <c r="M52" s="23" t="n">
        <f aca="false">(J52-F52)/F52</f>
        <v>-0.00100000000000001</v>
      </c>
      <c r="N52" s="22" t="n">
        <f aca="false">U52*Y52/(U52+Y52)</f>
        <v>620</v>
      </c>
      <c r="O52" s="23" t="n">
        <f aca="false">(N52-$C$19)/$C$19</f>
        <v>0</v>
      </c>
      <c r="P52" s="23" t="e">
        <f aca="false">#REF!</f>
        <v>#REF!</v>
      </c>
      <c r="Q52" s="23" t="n">
        <f aca="false">-20*LOG10(Z52)</f>
        <v>60.0086815495864</v>
      </c>
      <c r="R52" s="23" t="n">
        <f aca="false">(Q52-C52)/C52</f>
        <v>0.000144692493106291</v>
      </c>
      <c r="S52" s="24" t="n">
        <f aca="false">Q52-C52</f>
        <v>0.00868154958637746</v>
      </c>
      <c r="T52" s="1" t="n">
        <f aca="false">($C$18^2+2*J52*$C$18)/J52</f>
        <v>621240</v>
      </c>
      <c r="U52" s="1" t="n">
        <f aca="false">($C$18^2+2*J52*$C$18)/$C$18</f>
        <v>621.24</v>
      </c>
      <c r="V52" s="1" t="n">
        <f aca="false">($C$18^2+2*J52*$C$18)/$C$18</f>
        <v>621.24</v>
      </c>
      <c r="W52" s="1" t="n">
        <f aca="false">H52*T52/(H52+T52)</f>
        <v>310309.69030969</v>
      </c>
      <c r="X52" s="1" t="n">
        <f aca="false">V52*$C$19/(V52+$C$19)</f>
        <v>310.30969030969</v>
      </c>
      <c r="Y52" s="1" t="n">
        <f aca="false">W52+X52</f>
        <v>310620</v>
      </c>
      <c r="Z52" s="1" t="n">
        <f aca="false">X52/Y52</f>
        <v>0.000999000999000999</v>
      </c>
      <c r="AA52" s="20" t="n">
        <f aca="false">-Q52</f>
        <v>-60.0086815495864</v>
      </c>
    </row>
    <row r="53" customFormat="false" ht="13.8" hidden="false" customHeight="false" outlineLevel="0" collapsed="false">
      <c r="B53" s="21" t="n">
        <v>33</v>
      </c>
      <c r="C53" s="22" t="n">
        <v>64</v>
      </c>
      <c r="D53" s="22"/>
      <c r="E53" s="22" t="n">
        <f aca="false">$C$18*(10^(C53/20)-1)</f>
        <v>982013.779325891</v>
      </c>
      <c r="F53" s="22" t="n">
        <f aca="false">$C$18/(10^(C53/20)-1)</f>
        <v>0.391440535858747</v>
      </c>
      <c r="G53" s="22"/>
      <c r="H53" s="22" t="n">
        <v>1000000</v>
      </c>
      <c r="I53" s="22" t="s">
        <v>39</v>
      </c>
      <c r="J53" s="23" t="n">
        <v>0.39</v>
      </c>
      <c r="K53" s="22" t="s">
        <v>36</v>
      </c>
      <c r="L53" s="23" t="n">
        <f aca="false">(H53-E53)/E53</f>
        <v>0.0183156499967404</v>
      </c>
      <c r="M53" s="23" t="n">
        <f aca="false">(J53-F53)/F53</f>
        <v>-0.00368008861317012</v>
      </c>
      <c r="N53" s="22" t="n">
        <f aca="false">U53*Y53/(U53+Y53)</f>
        <v>620.005593037194</v>
      </c>
      <c r="O53" s="23" t="n">
        <f aca="false">(N53-$C$19)/$C$19</f>
        <v>9.02102773169087E-006</v>
      </c>
      <c r="P53" s="23" t="e">
        <f aca="false">#REF!</f>
        <v>#REF!</v>
      </c>
      <c r="Q53" s="23" t="n">
        <f aca="false">-20*LOG10(Z53)</f>
        <v>64.0945890631498</v>
      </c>
      <c r="R53" s="23" t="n">
        <f aca="false">(Q53-C53)/C53</f>
        <v>0.00147795411171536</v>
      </c>
      <c r="S53" s="24" t="n">
        <f aca="false">Q53-C53</f>
        <v>0.0945890631497832</v>
      </c>
      <c r="T53" s="1" t="n">
        <f aca="false">($C$18^2+2*J53*$C$18)/J53</f>
        <v>986881.025641026</v>
      </c>
      <c r="U53" s="1" t="n">
        <f aca="false">($C$18^2+2*J53*$C$18)/$C$18</f>
        <v>620.78</v>
      </c>
      <c r="V53" s="1" t="n">
        <f aca="false">($C$18^2+2*J53*$C$18)/$C$18</f>
        <v>620.78</v>
      </c>
      <c r="W53" s="1" t="n">
        <f aca="false">H53*T53/(H53+T53)</f>
        <v>496698.600925352</v>
      </c>
      <c r="X53" s="1" t="n">
        <f aca="false">V53*$C$19/(V53+$C$19)</f>
        <v>310.194877415819</v>
      </c>
      <c r="Y53" s="1" t="n">
        <f aca="false">W53+X53</f>
        <v>497008.795802768</v>
      </c>
      <c r="Z53" s="1" t="n">
        <f aca="false">X53/Y53</f>
        <v>0.000624123516596508</v>
      </c>
      <c r="AA53" s="20" t="n">
        <f aca="false">-Q53</f>
        <v>-64.0945890631498</v>
      </c>
    </row>
    <row r="54" customFormat="false" ht="13.8" hidden="false" customHeight="false" outlineLevel="0" collapsed="false">
      <c r="B54" s="26" t="n">
        <v>34</v>
      </c>
      <c r="C54" s="27" t="n">
        <v>84.2</v>
      </c>
      <c r="D54" s="27"/>
      <c r="E54" s="27" t="n">
        <f aca="false">$C$18*(10^(C54/20)-1)</f>
        <v>10054602.6036254</v>
      </c>
      <c r="F54" s="27" t="n">
        <f aca="false">$C$18/(10^(C54/20)-1)</f>
        <v>0.0382312474350202</v>
      </c>
      <c r="G54" s="27"/>
      <c r="H54" s="27" t="n">
        <v>10000000</v>
      </c>
      <c r="I54" s="27" t="s">
        <v>40</v>
      </c>
      <c r="J54" s="28" t="n">
        <v>0.1</v>
      </c>
      <c r="K54" s="27" t="s">
        <v>36</v>
      </c>
      <c r="L54" s="28" t="n">
        <f aca="false">(H54-E54)/E54</f>
        <v>-0.0054306078298586</v>
      </c>
      <c r="M54" s="28" t="n">
        <f aca="false">(J54-F54)/F54</f>
        <v>1.61566144735311</v>
      </c>
      <c r="N54" s="27" t="n">
        <f aca="false">U54*Y54/(U54+Y54)</f>
        <v>620.061549311644</v>
      </c>
      <c r="O54" s="28" t="n">
        <f aca="false">(N54-$C$19)/$C$19</f>
        <v>9.92730832974171E-005</v>
      </c>
      <c r="P54" s="28" t="e">
        <f aca="false">#REF!</f>
        <v>#REF!</v>
      </c>
      <c r="Q54" s="28" t="n">
        <f aca="false">-20*LOG10(Z54)</f>
        <v>79.044794385813</v>
      </c>
      <c r="R54" s="28" t="n">
        <f aca="false">(Q54-C54)/C54</f>
        <v>-0.0612257198834559</v>
      </c>
      <c r="S54" s="29" t="n">
        <f aca="false">Q54-C54</f>
        <v>-5.15520561418698</v>
      </c>
      <c r="T54" s="1" t="n">
        <f aca="false">($C$18^2+2*J54*$C$18)/J54</f>
        <v>3845240</v>
      </c>
      <c r="U54" s="1" t="n">
        <f aca="false">($C$18^2+2*J54*$C$18)/$C$18</f>
        <v>620.2</v>
      </c>
      <c r="V54" s="1" t="n">
        <f aca="false">($C$18^2+2*J54*$C$18)/$C$18</f>
        <v>620.2</v>
      </c>
      <c r="W54" s="1" t="n">
        <f aca="false">H54*T54/(H54+T54)</f>
        <v>2777301.07964903</v>
      </c>
      <c r="X54" s="1" t="n">
        <f aca="false">V54*$C$19/(V54+$C$19)</f>
        <v>310.049991936784</v>
      </c>
      <c r="Y54" s="1" t="n">
        <f aca="false">W54+X54</f>
        <v>2777611.12964097</v>
      </c>
      <c r="Z54" s="1" t="n">
        <f aca="false">X54/Y54</f>
        <v>0.000111624693834252</v>
      </c>
      <c r="AA54" s="20" t="n">
        <f aca="false">-Q54</f>
        <v>-79.044794385813</v>
      </c>
    </row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>
      <c r="C60" s="1" t="s">
        <v>0</v>
      </c>
    </row>
    <row r="61" customFormat="false" ht="13.8" hidden="false" customHeight="false" outlineLevel="0" collapsed="false">
      <c r="B61" s="4" t="s">
        <v>1</v>
      </c>
      <c r="C61" s="1" t="n">
        <v>620</v>
      </c>
      <c r="D61" s="1" t="s">
        <v>2</v>
      </c>
      <c r="E61" s="1" t="s">
        <v>2</v>
      </c>
      <c r="N61" s="5" t="s">
        <v>3</v>
      </c>
      <c r="O61" s="5"/>
    </row>
    <row r="62" customFormat="false" ht="13.8" hidden="false" customHeight="false" outlineLevel="0" collapsed="false">
      <c r="B62" s="4" t="s">
        <v>6</v>
      </c>
      <c r="C62" s="1" t="n">
        <v>620</v>
      </c>
      <c r="D62" s="1" t="s">
        <v>2</v>
      </c>
      <c r="E62" s="1" t="s">
        <v>2</v>
      </c>
      <c r="N62" s="6" t="s">
        <v>7</v>
      </c>
      <c r="O62" s="6"/>
      <c r="P62" s="7"/>
    </row>
    <row r="63" customFormat="false" ht="39.55" hidden="false" customHeight="false" outlineLevel="0" collapsed="false">
      <c r="A63" s="30"/>
      <c r="B63" s="8" t="s">
        <v>13</v>
      </c>
      <c r="C63" s="9" t="s">
        <v>14</v>
      </c>
      <c r="D63" s="9"/>
      <c r="E63" s="9" t="s">
        <v>15</v>
      </c>
      <c r="F63" s="9" t="s">
        <v>16</v>
      </c>
      <c r="G63" s="9"/>
      <c r="H63" s="9" t="s">
        <v>17</v>
      </c>
      <c r="I63" s="9" t="s">
        <v>18</v>
      </c>
      <c r="J63" s="9" t="s">
        <v>19</v>
      </c>
      <c r="K63" s="9" t="s">
        <v>20</v>
      </c>
      <c r="L63" s="9" t="s">
        <v>21</v>
      </c>
      <c r="M63" s="9" t="s">
        <v>22</v>
      </c>
      <c r="N63" s="9" t="s">
        <v>23</v>
      </c>
      <c r="O63" s="9" t="s">
        <v>24</v>
      </c>
      <c r="P63" s="9"/>
      <c r="Q63" s="9" t="s">
        <v>25</v>
      </c>
      <c r="R63" s="9" t="s">
        <v>26</v>
      </c>
      <c r="S63" s="11" t="s">
        <v>27</v>
      </c>
      <c r="T63" s="3" t="s">
        <v>28</v>
      </c>
      <c r="U63" s="3" t="s">
        <v>29</v>
      </c>
      <c r="V63" s="3" t="s">
        <v>30</v>
      </c>
      <c r="W63" s="3" t="s">
        <v>31</v>
      </c>
      <c r="X63" s="3" t="s">
        <v>32</v>
      </c>
      <c r="Y63" s="3" t="s">
        <v>33</v>
      </c>
      <c r="Z63" s="3" t="s">
        <v>34</v>
      </c>
      <c r="AA63" s="12" t="s">
        <v>35</v>
      </c>
      <c r="AB63" s="3"/>
      <c r="AC63" s="3"/>
    </row>
    <row r="64" customFormat="false" ht="13.8" hidden="false" customHeight="false" outlineLevel="0" collapsed="false">
      <c r="B64" s="13" t="n">
        <v>1</v>
      </c>
      <c r="C64" s="14" t="n">
        <v>0.25</v>
      </c>
      <c r="D64" s="15"/>
      <c r="E64" s="15" t="n">
        <f aca="false">$C$18*(10^(C64/20)-1)</f>
        <v>18.1043268605455</v>
      </c>
      <c r="F64" s="15" t="n">
        <f aca="false">$C$18/(10^(C64/20)-1)</f>
        <v>21232.4933680753</v>
      </c>
      <c r="G64" s="16"/>
      <c r="H64" s="15" t="n">
        <v>18</v>
      </c>
      <c r="I64" s="15" t="s">
        <v>36</v>
      </c>
      <c r="J64" s="17" t="n">
        <v>2000000</v>
      </c>
      <c r="K64" s="15" t="s">
        <v>37</v>
      </c>
      <c r="L64" s="18" t="n">
        <f aca="false">(H64-E64)/E64</f>
        <v>-0.00576253739501687</v>
      </c>
      <c r="M64" s="18" t="n">
        <f aca="false">(J64-F64)/F64</f>
        <v>93.1952490142846</v>
      </c>
      <c r="N64" s="15" t="n">
        <f aca="false">U64*Y64/(U64+Y64)</f>
        <v>637.544801166666</v>
      </c>
      <c r="O64" s="18" t="n">
        <f aca="false">(N64-$C$19)/$C$19</f>
        <v>0.0282980663978488</v>
      </c>
      <c r="P64" s="18" t="e">
        <f aca="false">#REF!</f>
        <v>#REF!</v>
      </c>
      <c r="Q64" s="18" t="n">
        <f aca="false">-20*LOG10(Z64)</f>
        <v>0.245110689891524</v>
      </c>
      <c r="R64" s="18" t="n">
        <f aca="false">(Q64-C64)/C64</f>
        <v>-0.0195572404339031</v>
      </c>
      <c r="S64" s="19" t="n">
        <f aca="false">Q64-C64</f>
        <v>-0.00488931010847576</v>
      </c>
      <c r="T64" s="1" t="n">
        <f aca="false">($C$18^2+2*J64*$C$18)/J64</f>
        <v>1240.1922</v>
      </c>
      <c r="U64" s="1" t="n">
        <f aca="false">($C$18^2+2*J64*$C$18)/$C$18</f>
        <v>4000620</v>
      </c>
      <c r="V64" s="1" t="n">
        <f aca="false">($C$18^2+2*J64*$C$18)/$C$18</f>
        <v>4000620</v>
      </c>
      <c r="W64" s="1" t="n">
        <f aca="false">H64*T64/(H64+T64)</f>
        <v>17.7424876739818</v>
      </c>
      <c r="X64" s="1" t="n">
        <f aca="false">V64*$C$19/(V64+$C$19)</f>
        <v>619.903929781768</v>
      </c>
      <c r="Y64" s="1" t="n">
        <f aca="false">W64+X64</f>
        <v>637.646417455749</v>
      </c>
      <c r="Z64" s="1" t="n">
        <f aca="false">X64/Y64</f>
        <v>0.972175037468609</v>
      </c>
      <c r="AA64" s="20" t="n">
        <f aca="false">-Q64</f>
        <v>-0.245110689891524</v>
      </c>
    </row>
    <row r="65" customFormat="false" ht="13.8" hidden="false" customHeight="false" outlineLevel="0" collapsed="false">
      <c r="B65" s="21" t="n">
        <v>2</v>
      </c>
      <c r="C65" s="25" t="n">
        <v>1</v>
      </c>
      <c r="D65" s="22"/>
      <c r="E65" s="22" t="n">
        <f aca="false">$C$18*(10^(C65/20)-1)</f>
        <v>75.6514416672173</v>
      </c>
      <c r="F65" s="22" t="n">
        <f aca="false">$C$18/(10^(C65/20)-1)</f>
        <v>5081.1986067752</v>
      </c>
      <c r="G65" s="22"/>
      <c r="H65" s="22" t="n">
        <v>75</v>
      </c>
      <c r="I65" s="22" t="s">
        <v>36</v>
      </c>
      <c r="J65" s="22" t="n">
        <v>4700</v>
      </c>
      <c r="K65" s="22" t="s">
        <v>36</v>
      </c>
      <c r="L65" s="23" t="n">
        <f aca="false">(H65-E65)/E65</f>
        <v>-0.00861109389141443</v>
      </c>
      <c r="M65" s="23" t="n">
        <f aca="false">(J65-F65)/F65</f>
        <v>-0.0750213948076973</v>
      </c>
      <c r="N65" s="22" t="n">
        <f aca="false">U65*Y65/(U65+Y65)</f>
        <v>614.673812056499</v>
      </c>
      <c r="O65" s="23" t="n">
        <f aca="false">(N65-$C$19)/$C$19</f>
        <v>-0.00859062571532446</v>
      </c>
      <c r="P65" s="23" t="e">
        <f aca="false">#REF!</f>
        <v>#REF!</v>
      </c>
      <c r="Q65" s="23" t="n">
        <f aca="false">-20*LOG10(Z65)</f>
        <v>0.996415740521295</v>
      </c>
      <c r="R65" s="23" t="n">
        <f aca="false">(Q65-C65)/C65</f>
        <v>-0.00358425947870467</v>
      </c>
      <c r="S65" s="24" t="n">
        <f aca="false">Q65-C65</f>
        <v>-0.00358425947870467</v>
      </c>
      <c r="T65" s="1" t="n">
        <f aca="false">($C$18^2+2*J65*$C$18)/J65</f>
        <v>1321.78723404255</v>
      </c>
      <c r="U65" s="1" t="n">
        <f aca="false">($C$18^2+2*J65*$C$18)/$C$18</f>
        <v>10020</v>
      </c>
      <c r="V65" s="1" t="n">
        <f aca="false">($C$18^2+2*J65*$C$18)/$C$18</f>
        <v>10020</v>
      </c>
      <c r="W65" s="1" t="n">
        <f aca="false">H65*T65/(H65+T65)</f>
        <v>70.9729013389389</v>
      </c>
      <c r="X65" s="1" t="n">
        <f aca="false">V65*$C$19/(V65+$C$19)</f>
        <v>583.872180451128</v>
      </c>
      <c r="Y65" s="1" t="n">
        <f aca="false">W65+X65</f>
        <v>654.845081790067</v>
      </c>
      <c r="Z65" s="1" t="n">
        <f aca="false">X65/Y65</f>
        <v>0.891618791508781</v>
      </c>
      <c r="AA65" s="20" t="n">
        <f aca="false">-Q65</f>
        <v>-0.996415740521295</v>
      </c>
    </row>
    <row r="66" customFormat="false" ht="13.8" hidden="false" customHeight="false" outlineLevel="0" collapsed="false">
      <c r="B66" s="21" t="n">
        <v>3</v>
      </c>
      <c r="C66" s="25" t="n">
        <v>2</v>
      </c>
      <c r="D66" s="22"/>
      <c r="E66" s="22" t="n">
        <f aca="false">$C$18*(10^(C66/20)-1)</f>
        <v>160.533755312384</v>
      </c>
      <c r="F66" s="22" t="n">
        <f aca="false">$C$18/(10^(C66/20)-1)</f>
        <v>2394.5119781942</v>
      </c>
      <c r="G66" s="22"/>
      <c r="H66" s="22" t="n">
        <v>180</v>
      </c>
      <c r="I66" s="22" t="s">
        <v>36</v>
      </c>
      <c r="J66" s="22" t="n">
        <v>2000</v>
      </c>
      <c r="K66" s="22" t="s">
        <v>36</v>
      </c>
      <c r="L66" s="23" t="n">
        <f aca="false">(H66-E66)/E66</f>
        <v>0.121259511121115</v>
      </c>
      <c r="M66" s="23" t="n">
        <f aca="false">(J66-F66)/F66</f>
        <v>-0.164756736147848</v>
      </c>
      <c r="N66" s="22" t="n">
        <f aca="false">U66*Y66/(U66+Y66)</f>
        <v>612.824210226734</v>
      </c>
      <c r="O66" s="23" t="n">
        <f aca="false">(N66-$C$19)/$C$19</f>
        <v>-0.0115738544730101</v>
      </c>
      <c r="P66" s="23" t="e">
        <f aca="false">#REF!</f>
        <v>#REF!</v>
      </c>
      <c r="Q66" s="23" t="n">
        <f aca="false">-20*LOG10(Z66)</f>
        <v>2.22874233755188</v>
      </c>
      <c r="R66" s="23" t="n">
        <f aca="false">(Q66-C66)/C66</f>
        <v>0.114371168775939</v>
      </c>
      <c r="S66" s="24" t="n">
        <f aca="false">Q66-C66</f>
        <v>0.228742337551878</v>
      </c>
      <c r="T66" s="1" t="n">
        <f aca="false">($C$18^2+2*J66*$C$18)/J66</f>
        <v>1432.2</v>
      </c>
      <c r="U66" s="1" t="n">
        <f aca="false">($C$18^2+2*J66*$C$18)/$C$18</f>
        <v>4620</v>
      </c>
      <c r="V66" s="1" t="n">
        <f aca="false">($C$18^2+2*J66*$C$18)/$C$18</f>
        <v>4620</v>
      </c>
      <c r="W66" s="1" t="n">
        <f aca="false">H66*T66/(H66+T66)</f>
        <v>159.903237811686</v>
      </c>
      <c r="X66" s="1" t="n">
        <f aca="false">V66*$C$19/(V66+$C$19)</f>
        <v>546.641221374046</v>
      </c>
      <c r="Y66" s="1" t="n">
        <f aca="false">W66+X66</f>
        <v>706.544459185732</v>
      </c>
      <c r="Z66" s="1" t="n">
        <f aca="false">X66/Y66</f>
        <v>0.773682695076303</v>
      </c>
      <c r="AA66" s="20" t="n">
        <f aca="false">-Q66</f>
        <v>-2.22874233755188</v>
      </c>
    </row>
    <row r="67" customFormat="false" ht="13.8" hidden="false" customHeight="false" outlineLevel="0" collapsed="false">
      <c r="B67" s="21" t="n">
        <v>4</v>
      </c>
      <c r="C67" s="25" t="n">
        <v>3</v>
      </c>
      <c r="D67" s="22"/>
      <c r="E67" s="22" t="n">
        <f aca="false">$C$18*(10^(C67/20)-1)</f>
        <v>255.773277666108</v>
      </c>
      <c r="F67" s="22" t="n">
        <f aca="false">$C$18/(10^(C67/20)-1)</f>
        <v>1502.89351376966</v>
      </c>
      <c r="G67" s="22"/>
      <c r="H67" s="22" t="n">
        <v>250</v>
      </c>
      <c r="I67" s="22" t="s">
        <v>36</v>
      </c>
      <c r="J67" s="22" t="n">
        <v>1500</v>
      </c>
      <c r="K67" s="22" t="s">
        <v>36</v>
      </c>
      <c r="L67" s="23" t="n">
        <f aca="false">(H67-E67)/E67</f>
        <v>-0.0225718562892418</v>
      </c>
      <c r="M67" s="23" t="n">
        <f aca="false">(J67-F67)/F67</f>
        <v>-0.00192529526752977</v>
      </c>
      <c r="N67" s="22" t="n">
        <f aca="false">U67*Y67/(U67+Y67)</f>
        <v>616.84819641988</v>
      </c>
      <c r="O67" s="23" t="n">
        <f aca="false">(N67-$C$19)/$C$19</f>
        <v>-0.00508355416148392</v>
      </c>
      <c r="P67" s="23" t="e">
        <f aca="false">#REF!</f>
        <v>#REF!</v>
      </c>
      <c r="Q67" s="23" t="n">
        <f aca="false">-20*LOG10(Z67)</f>
        <v>2.9515036167852</v>
      </c>
      <c r="R67" s="23" t="n">
        <f aca="false">(Q67-C67)/C67</f>
        <v>-0.0161654610716006</v>
      </c>
      <c r="S67" s="24" t="n">
        <f aca="false">Q67-C67</f>
        <v>-0.0484963832148018</v>
      </c>
      <c r="T67" s="1" t="n">
        <f aca="false">($C$18^2+2*J67*$C$18)/J67</f>
        <v>1496.26666666667</v>
      </c>
      <c r="U67" s="1" t="n">
        <f aca="false">($C$18^2+2*J67*$C$18)/$C$18</f>
        <v>3620</v>
      </c>
      <c r="V67" s="1" t="n">
        <f aca="false">($C$18^2+2*J67*$C$18)/$C$18</f>
        <v>3620</v>
      </c>
      <c r="W67" s="1" t="n">
        <f aca="false">H67*T67/(H67+T67)</f>
        <v>214.209360922349</v>
      </c>
      <c r="X67" s="1" t="n">
        <f aca="false">V67*$C$19/(V67+$C$19)</f>
        <v>529.339622641509</v>
      </c>
      <c r="Y67" s="1" t="n">
        <f aca="false">W67+X67</f>
        <v>743.548983563858</v>
      </c>
      <c r="Z67" s="1" t="n">
        <f aca="false">X67/Y67</f>
        <v>0.711909550470185</v>
      </c>
      <c r="AA67" s="20" t="n">
        <f aca="false">-Q67</f>
        <v>-2.9515036167852</v>
      </c>
    </row>
    <row r="68" customFormat="false" ht="13.8" hidden="false" customHeight="false" outlineLevel="0" collapsed="false">
      <c r="B68" s="21" t="n">
        <v>5</v>
      </c>
      <c r="C68" s="25" t="n">
        <v>4</v>
      </c>
      <c r="D68" s="22"/>
      <c r="E68" s="22" t="n">
        <f aca="false">$C$18*(10^(C68/20)-1)</f>
        <v>362.63377932589</v>
      </c>
      <c r="F68" s="22" t="n">
        <f aca="false">$C$18/(10^(C68/20)-1)</f>
        <v>1060.02259556341</v>
      </c>
      <c r="G68" s="22"/>
      <c r="H68" s="22" t="n">
        <v>390</v>
      </c>
      <c r="I68" s="22" t="s">
        <v>36</v>
      </c>
      <c r="J68" s="22" t="n">
        <v>910</v>
      </c>
      <c r="K68" s="22" t="s">
        <v>36</v>
      </c>
      <c r="L68" s="23" t="n">
        <f aca="false">(H68-E68)/E68</f>
        <v>0.0754651723978427</v>
      </c>
      <c r="M68" s="23" t="n">
        <f aca="false">(J68-F68)/F68</f>
        <v>-0.141527733645785</v>
      </c>
      <c r="N68" s="22" t="n">
        <f aca="false">U68*Y68/(U68+Y68)</f>
        <v>608.276016794334</v>
      </c>
      <c r="O68" s="23" t="n">
        <f aca="false">(N68-$C$19)/$C$19</f>
        <v>-0.0189096503317202</v>
      </c>
      <c r="P68" s="23" t="e">
        <f aca="false">#REF!</f>
        <v>#REF!</v>
      </c>
      <c r="Q68" s="23" t="n">
        <f aca="false">-20*LOG10(Z68)</f>
        <v>4.29140797148298</v>
      </c>
      <c r="R68" s="23" t="n">
        <f aca="false">(Q68-C68)/C68</f>
        <v>0.0728519928707461</v>
      </c>
      <c r="S68" s="24" t="n">
        <f aca="false">Q68-C68</f>
        <v>0.291407971482984</v>
      </c>
      <c r="T68" s="1" t="n">
        <f aca="false">($C$18^2+2*J68*$C$18)/J68</f>
        <v>1662.41758241758</v>
      </c>
      <c r="U68" s="1" t="n">
        <f aca="false">($C$18^2+2*J68*$C$18)/$C$18</f>
        <v>2440</v>
      </c>
      <c r="V68" s="1" t="n">
        <f aca="false">($C$18^2+2*J68*$C$18)/$C$18</f>
        <v>2440</v>
      </c>
      <c r="W68" s="1" t="n">
        <f aca="false">H68*T68/(H68+T68)</f>
        <v>315.892273919794</v>
      </c>
      <c r="X68" s="1" t="n">
        <f aca="false">V68*$C$19/(V68+$C$19)</f>
        <v>494.37908496732</v>
      </c>
      <c r="Y68" s="1" t="n">
        <f aca="false">W68+X68</f>
        <v>810.271358887115</v>
      </c>
      <c r="Z68" s="1" t="n">
        <f aca="false">X68/Y68</f>
        <v>0.610140145699259</v>
      </c>
      <c r="AA68" s="20" t="n">
        <f aca="false">-Q68</f>
        <v>-4.29140797148298</v>
      </c>
    </row>
    <row r="69" customFormat="false" ht="13.8" hidden="false" customHeight="false" outlineLevel="0" collapsed="false">
      <c r="B69" s="21" t="n">
        <v>6</v>
      </c>
      <c r="C69" s="25" t="n">
        <v>5</v>
      </c>
      <c r="D69" s="22"/>
      <c r="E69" s="22" t="n">
        <f aca="false">$C$18*(10^(C69/20)-1)</f>
        <v>482.533234224132</v>
      </c>
      <c r="F69" s="22" t="n">
        <f aca="false">$C$18/(10^(C69/20)-1)</f>
        <v>796.629066634299</v>
      </c>
      <c r="G69" s="22"/>
      <c r="H69" s="22" t="n">
        <v>470</v>
      </c>
      <c r="I69" s="22" t="s">
        <v>36</v>
      </c>
      <c r="J69" s="22" t="n">
        <v>750</v>
      </c>
      <c r="K69" s="22" t="s">
        <v>36</v>
      </c>
      <c r="L69" s="23" t="n">
        <f aca="false">(H69-E69)/E69</f>
        <v>-0.0259738259153991</v>
      </c>
      <c r="M69" s="23" t="n">
        <f aca="false">(J69-F69)/F69</f>
        <v>-0.0585329717271095</v>
      </c>
      <c r="N69" s="22" t="n">
        <f aca="false">U69*Y69/(U69+Y69)</f>
        <v>606.895477886367</v>
      </c>
      <c r="O69" s="23" t="n">
        <f aca="false">(N69-$C$19)/$C$19</f>
        <v>-0.02113632598973</v>
      </c>
      <c r="P69" s="23" t="e">
        <f aca="false">#REF!</f>
        <v>#REF!</v>
      </c>
      <c r="Q69" s="23" t="n">
        <f aca="false">-20*LOG10(Z69)</f>
        <v>4.97207691161062</v>
      </c>
      <c r="R69" s="23" t="n">
        <f aca="false">(Q69-C69)/C69</f>
        <v>-0.00558461767787648</v>
      </c>
      <c r="S69" s="24" t="n">
        <f aca="false">Q69-C69</f>
        <v>-0.0279230883893824</v>
      </c>
      <c r="T69" s="1" t="n">
        <f aca="false">($C$18^2+2*J69*$C$18)/J69</f>
        <v>1752.53333333333</v>
      </c>
      <c r="U69" s="1" t="n">
        <f aca="false">($C$18^2+2*J69*$C$18)/$C$18</f>
        <v>2120</v>
      </c>
      <c r="V69" s="1" t="n">
        <f aca="false">($C$18^2+2*J69*$C$18)/$C$18</f>
        <v>2120</v>
      </c>
      <c r="W69" s="1" t="n">
        <f aca="false">H69*T69/(H69+T69)</f>
        <v>370.608914751935</v>
      </c>
      <c r="X69" s="1" t="n">
        <f aca="false">V69*$C$19/(V69+$C$19)</f>
        <v>479.70802919708</v>
      </c>
      <c r="Y69" s="1" t="n">
        <f aca="false">W69+X69</f>
        <v>850.316943949015</v>
      </c>
      <c r="Z69" s="1" t="n">
        <f aca="false">X69/Y69</f>
        <v>0.564152028970792</v>
      </c>
      <c r="AA69" s="20" t="n">
        <f aca="false">-Q69</f>
        <v>-4.97207691161062</v>
      </c>
    </row>
    <row r="70" customFormat="false" ht="13.8" hidden="false" customHeight="false" outlineLevel="0" collapsed="false">
      <c r="B70" s="21" t="n">
        <v>7</v>
      </c>
      <c r="C70" s="25" t="n">
        <v>6</v>
      </c>
      <c r="D70" s="22"/>
      <c r="E70" s="22" t="n">
        <f aca="false">$C$18*(10^(C70/20)-1)</f>
        <v>617.062635280705</v>
      </c>
      <c r="F70" s="22" t="n">
        <f aca="false">$C$18/(10^(C70/20)-1)</f>
        <v>622.951347273092</v>
      </c>
      <c r="G70" s="22"/>
      <c r="H70" s="22" t="n">
        <v>620</v>
      </c>
      <c r="I70" s="22" t="s">
        <v>36</v>
      </c>
      <c r="J70" s="22" t="n">
        <v>560</v>
      </c>
      <c r="K70" s="22" t="s">
        <v>36</v>
      </c>
      <c r="L70" s="23" t="n">
        <f aca="false">(H70-E70)/E70</f>
        <v>0.00476023753724526</v>
      </c>
      <c r="M70" s="23" t="n">
        <f aca="false">(J70-F70)/F70</f>
        <v>-0.101053392931335</v>
      </c>
      <c r="N70" s="22" t="n">
        <f aca="false">U70*Y70/(U70+Y70)</f>
        <v>604.435146443515</v>
      </c>
      <c r="O70" s="23" t="n">
        <f aca="false">(N70-$C$19)/$C$19</f>
        <v>-0.0251046025104602</v>
      </c>
      <c r="P70" s="23" t="e">
        <f aca="false">#REF!</f>
        <v>#REF!</v>
      </c>
      <c r="Q70" s="23" t="n">
        <f aca="false">-20*LOG10(Z70)</f>
        <v>6.13316161344815</v>
      </c>
      <c r="R70" s="23" t="n">
        <f aca="false">(Q70-C70)/C70</f>
        <v>0.0221936022413575</v>
      </c>
      <c r="S70" s="24" t="n">
        <f aca="false">Q70-C70</f>
        <v>0.133161613448145</v>
      </c>
      <c r="T70" s="1" t="n">
        <f aca="false">($C$18^2+2*J70*$C$18)/J70</f>
        <v>1926.42857142857</v>
      </c>
      <c r="U70" s="1" t="n">
        <f aca="false">($C$18^2+2*J70*$C$18)/$C$18</f>
        <v>1740</v>
      </c>
      <c r="V70" s="1" t="n">
        <f aca="false">($C$18^2+2*J70*$C$18)/$C$18</f>
        <v>1740</v>
      </c>
      <c r="W70" s="1" t="n">
        <f aca="false">H70*T70/(H70+T70)</f>
        <v>469.04347826087</v>
      </c>
      <c r="X70" s="1" t="n">
        <f aca="false">V70*$C$19/(V70+$C$19)</f>
        <v>457.118644067797</v>
      </c>
      <c r="Y70" s="1" t="n">
        <f aca="false">W70+X70</f>
        <v>926.162122328666</v>
      </c>
      <c r="Z70" s="1" t="n">
        <f aca="false">X70/Y70</f>
        <v>0.493562231759657</v>
      </c>
      <c r="AA70" s="20" t="n">
        <f aca="false">-Q70</f>
        <v>-6.13316161344815</v>
      </c>
    </row>
    <row r="71" customFormat="false" ht="13.8" hidden="false" customHeight="false" outlineLevel="0" collapsed="false">
      <c r="B71" s="21" t="n">
        <v>8</v>
      </c>
      <c r="C71" s="25" t="n">
        <v>7</v>
      </c>
      <c r="D71" s="22"/>
      <c r="E71" s="22" t="n">
        <f aca="false">$C$18*(10^(C71/20)-1)</f>
        <v>768.00710591237</v>
      </c>
      <c r="F71" s="22" t="n">
        <f aca="false">$C$18/(10^(C71/20)-1)</f>
        <v>500.516202312144</v>
      </c>
      <c r="G71" s="22"/>
      <c r="H71" s="22" t="n">
        <v>750</v>
      </c>
      <c r="I71" s="22" t="s">
        <v>36</v>
      </c>
      <c r="J71" s="22" t="n">
        <v>470</v>
      </c>
      <c r="K71" s="22" t="s">
        <v>36</v>
      </c>
      <c r="L71" s="23" t="n">
        <f aca="false">(H71-E71)/E71</f>
        <v>-0.0234465355512284</v>
      </c>
      <c r="M71" s="23" t="n">
        <f aca="false">(J71-F71)/F71</f>
        <v>-0.0609694594723878</v>
      </c>
      <c r="N71" s="22" t="n">
        <f aca="false">U71*Y71/(U71+Y71)</f>
        <v>606.895477886367</v>
      </c>
      <c r="O71" s="23" t="n">
        <f aca="false">(N71-$C$19)/$C$19</f>
        <v>-0.02113632598973</v>
      </c>
      <c r="P71" s="23" t="e">
        <f aca="false">#REF!</f>
        <v>#REF!</v>
      </c>
      <c r="Q71" s="23" t="n">
        <f aca="false">-20*LOG10(Z71)</f>
        <v>7.00076350944279</v>
      </c>
      <c r="R71" s="23" t="n">
        <f aca="false">(Q71-C71)/C71</f>
        <v>0.000109072777541717</v>
      </c>
      <c r="S71" s="24" t="n">
        <f aca="false">Q71-C71</f>
        <v>0.000763509442792021</v>
      </c>
      <c r="T71" s="1" t="n">
        <f aca="false">($C$18^2+2*J71*$C$18)/J71</f>
        <v>2057.87234042553</v>
      </c>
      <c r="U71" s="1" t="n">
        <f aca="false">($C$18^2+2*J71*$C$18)/$C$18</f>
        <v>1560</v>
      </c>
      <c r="V71" s="1" t="n">
        <f aca="false">($C$18^2+2*J71*$C$18)/$C$18</f>
        <v>1560</v>
      </c>
      <c r="W71" s="1" t="n">
        <f aca="false">H71*T71/(H71+T71)</f>
        <v>549.670379631735</v>
      </c>
      <c r="X71" s="1" t="n">
        <f aca="false">V71*$C$19/(V71+$C$19)</f>
        <v>443.669724770642</v>
      </c>
      <c r="Y71" s="1" t="n">
        <f aca="false">W71+X71</f>
        <v>993.340104402377</v>
      </c>
      <c r="Z71" s="1" t="n">
        <f aca="false">X71/Y71</f>
        <v>0.44664432937354</v>
      </c>
      <c r="AA71" s="20" t="n">
        <f aca="false">-Q71</f>
        <v>-7.00076350944279</v>
      </c>
    </row>
    <row r="72" customFormat="false" ht="13.8" hidden="false" customHeight="false" outlineLevel="0" collapsed="false">
      <c r="B72" s="21" t="n">
        <v>9</v>
      </c>
      <c r="C72" s="25" t="n">
        <v>8</v>
      </c>
      <c r="D72" s="22"/>
      <c r="E72" s="22" t="n">
        <f aca="false">$C$18*(10^(C72/20)-1)</f>
        <v>937.36958753594</v>
      </c>
      <c r="F72" s="22" t="n">
        <f aca="false">$C$18/(10^(C72/20)-1)</f>
        <v>410.083712029181</v>
      </c>
      <c r="G72" s="22"/>
      <c r="H72" s="22" t="n">
        <v>910</v>
      </c>
      <c r="I72" s="22" t="s">
        <v>36</v>
      </c>
      <c r="J72" s="22" t="n">
        <v>390</v>
      </c>
      <c r="K72" s="22" t="s">
        <v>36</v>
      </c>
      <c r="L72" s="23" t="n">
        <f aca="false">(H72-E72)/E72</f>
        <v>-0.029198288380452</v>
      </c>
      <c r="M72" s="23" t="n">
        <f aca="false">(J72-F72)/F72</f>
        <v>-0.0489746640504254</v>
      </c>
      <c r="N72" s="22" t="n">
        <f aca="false">U72*Y72/(U72+Y72)</f>
        <v>608.276016794334</v>
      </c>
      <c r="O72" s="23" t="n">
        <f aca="false">(N72-$C$19)/$C$19</f>
        <v>-0.01890965033172</v>
      </c>
      <c r="P72" s="23" t="e">
        <f aca="false">#REF!</f>
        <v>#REF!</v>
      </c>
      <c r="Q72" s="23" t="n">
        <f aca="false">-20*LOG10(Z72)</f>
        <v>7.96973144723852</v>
      </c>
      <c r="R72" s="23" t="n">
        <f aca="false">(Q72-C72)/C72</f>
        <v>-0.00378356909518485</v>
      </c>
      <c r="S72" s="24" t="n">
        <f aca="false">Q72-C72</f>
        <v>-0.0302685527614788</v>
      </c>
      <c r="T72" s="1" t="n">
        <f aca="false">($C$18^2+2*J72*$C$18)/J72</f>
        <v>2225.64102564103</v>
      </c>
      <c r="U72" s="1" t="n">
        <f aca="false">($C$18^2+2*J72*$C$18)/$C$18</f>
        <v>1400</v>
      </c>
      <c r="V72" s="1" t="n">
        <f aca="false">($C$18^2+2*J72*$C$18)/$C$18</f>
        <v>1400</v>
      </c>
      <c r="W72" s="1" t="n">
        <f aca="false">H72*T72/(H72+T72)</f>
        <v>645.907269605037</v>
      </c>
      <c r="X72" s="1" t="n">
        <f aca="false">V72*$C$19/(V72+$C$19)</f>
        <v>429.70297029703</v>
      </c>
      <c r="Y72" s="1" t="n">
        <f aca="false">W72+X72</f>
        <v>1075.61023990207</v>
      </c>
      <c r="Z72" s="1" t="n">
        <f aca="false">X72/Y72</f>
        <v>0.399496912874457</v>
      </c>
      <c r="AA72" s="20" t="n">
        <f aca="false">-Q72</f>
        <v>-7.96973144723852</v>
      </c>
    </row>
    <row r="73" customFormat="false" ht="13.8" hidden="false" customHeight="false" outlineLevel="0" collapsed="false">
      <c r="B73" s="21" t="n">
        <v>10</v>
      </c>
      <c r="C73" s="25" t="n">
        <v>9</v>
      </c>
      <c r="D73" s="22"/>
      <c r="E73" s="22" t="n">
        <f aca="false">$C$18*(10^(C73/20)-1)</f>
        <v>1127.39741738396</v>
      </c>
      <c r="F73" s="22" t="n">
        <f aca="false">$C$18/(10^(C73/20)-1)</f>
        <v>340.962285413045</v>
      </c>
      <c r="G73" s="22"/>
      <c r="H73" s="22" t="n">
        <v>1000</v>
      </c>
      <c r="I73" s="22" t="s">
        <v>36</v>
      </c>
      <c r="J73" s="22" t="n">
        <v>330</v>
      </c>
      <c r="K73" s="22" t="s">
        <v>36</v>
      </c>
      <c r="L73" s="23" t="n">
        <f aca="false">(H73-E73)/E73</f>
        <v>-0.113001338675741</v>
      </c>
      <c r="M73" s="23" t="n">
        <f aca="false">(J73-F73)/F73</f>
        <v>-0.0321510204560166</v>
      </c>
      <c r="N73" s="22" t="n">
        <f aca="false">U73*Y73/(U73+Y73)</f>
        <v>598.465074703103</v>
      </c>
      <c r="O73" s="23" t="n">
        <f aca="false">(N73-$C$19)/$C$19</f>
        <v>-0.0347337504788661</v>
      </c>
      <c r="P73" s="23" t="e">
        <f aca="false">#REF!</f>
        <v>#REF!</v>
      </c>
      <c r="Q73" s="23" t="n">
        <f aca="false">-20*LOG10(Z73)</f>
        <v>8.59825212279782</v>
      </c>
      <c r="R73" s="23" t="n">
        <f aca="false">(Q73-C73)/C73</f>
        <v>-0.0446386530224648</v>
      </c>
      <c r="S73" s="24" t="n">
        <f aca="false">Q73-C73</f>
        <v>-0.401747877202183</v>
      </c>
      <c r="T73" s="1" t="n">
        <f aca="false">($C$18^2+2*J73*$C$18)/J73</f>
        <v>2404.84848484849</v>
      </c>
      <c r="U73" s="1" t="n">
        <f aca="false">($C$18^2+2*J73*$C$18)/$C$18</f>
        <v>1280</v>
      </c>
      <c r="V73" s="1" t="n">
        <f aca="false">($C$18^2+2*J73*$C$18)/$C$18</f>
        <v>1280</v>
      </c>
      <c r="W73" s="1" t="n">
        <f aca="false">H73*T73/(H73+T73)</f>
        <v>706.301174795301</v>
      </c>
      <c r="X73" s="1" t="n">
        <f aca="false">V73*$C$19/(V73+$C$19)</f>
        <v>417.684210526316</v>
      </c>
      <c r="Y73" s="1" t="n">
        <f aca="false">W73+X73</f>
        <v>1123.98538532162</v>
      </c>
      <c r="Z73" s="1" t="n">
        <f aca="false">X73/Y73</f>
        <v>0.371610001322926</v>
      </c>
      <c r="AA73" s="20" t="n">
        <f aca="false">-Q73</f>
        <v>-8.59825212279782</v>
      </c>
    </row>
    <row r="74" customFormat="false" ht="13.8" hidden="false" customHeight="false" outlineLevel="0" collapsed="false">
      <c r="B74" s="21" t="n">
        <v>11</v>
      </c>
      <c r="C74" s="25" t="n">
        <v>10</v>
      </c>
      <c r="D74" s="22"/>
      <c r="E74" s="22" t="n">
        <f aca="false">$C$18*(10^(C74/20)-1)</f>
        <v>1340.6121493044</v>
      </c>
      <c r="F74" s="22" t="n">
        <f aca="false">$C$18/(10^(C74/20)-1)</f>
        <v>286.734683256044</v>
      </c>
      <c r="G74" s="22"/>
      <c r="H74" s="22" t="n">
        <v>1200</v>
      </c>
      <c r="I74" s="22" t="s">
        <v>36</v>
      </c>
      <c r="J74" s="22" t="n">
        <v>270</v>
      </c>
      <c r="K74" s="22" t="s">
        <v>36</v>
      </c>
      <c r="L74" s="23" t="n">
        <f aca="false">(H74-E74)/E74</f>
        <v>-0.104886524694972</v>
      </c>
      <c r="M74" s="23" t="n">
        <f aca="false">(J74-F74)/F74</f>
        <v>-0.0583629544428024</v>
      </c>
      <c r="N74" s="22" t="n">
        <f aca="false">U74*Y74/(U74+Y74)</f>
        <v>597.304242424242</v>
      </c>
      <c r="O74" s="23" t="n">
        <f aca="false">(N74-$C$19)/$C$19</f>
        <v>-0.0366060606060607</v>
      </c>
      <c r="P74" s="23" t="e">
        <f aca="false">#REF!</f>
        <v>#REF!</v>
      </c>
      <c r="Q74" s="23" t="n">
        <f aca="false">-20*LOG10(Z74)</f>
        <v>9.6790054275579</v>
      </c>
      <c r="R74" s="23" t="n">
        <f aca="false">(Q74-C74)/C74</f>
        <v>-0.03209945724421</v>
      </c>
      <c r="S74" s="24" t="n">
        <f aca="false">Q74-C74</f>
        <v>-0.3209945724421</v>
      </c>
      <c r="T74" s="1" t="n">
        <f aca="false">($C$18^2+2*J74*$C$18)/J74</f>
        <v>2663.7037037037</v>
      </c>
      <c r="U74" s="1" t="n">
        <f aca="false">($C$18^2+2*J74*$C$18)/$C$18</f>
        <v>1160</v>
      </c>
      <c r="V74" s="1" t="n">
        <f aca="false">($C$18^2+2*J74*$C$18)/$C$18</f>
        <v>1160</v>
      </c>
      <c r="W74" s="1" t="n">
        <f aca="false">H74*T74/(H74+T74)</f>
        <v>827.300613496932</v>
      </c>
      <c r="X74" s="1" t="n">
        <f aca="false">V74*$C$19/(V74+$C$19)</f>
        <v>404.044943820225</v>
      </c>
      <c r="Y74" s="1" t="n">
        <f aca="false">W74+X74</f>
        <v>1231.34555731716</v>
      </c>
      <c r="Z74" s="1" t="n">
        <f aca="false">X74/Y74</f>
        <v>0.328132863613488</v>
      </c>
      <c r="AA74" s="20" t="n">
        <f aca="false">-Q74</f>
        <v>-9.6790054275579</v>
      </c>
    </row>
    <row r="75" customFormat="false" ht="13.8" hidden="false" customHeight="false" outlineLevel="0" collapsed="false">
      <c r="B75" s="21" t="n">
        <v>12</v>
      </c>
      <c r="C75" s="25" t="n">
        <v>11</v>
      </c>
      <c r="D75" s="22"/>
      <c r="E75" s="22" t="n">
        <f aca="false">$C$18*(10^(C75/20)-1)</f>
        <v>1579.84301324817</v>
      </c>
      <c r="F75" s="22" t="n">
        <f aca="false">$C$18/(10^(C75/20)-1)</f>
        <v>243.315314734767</v>
      </c>
      <c r="G75" s="22"/>
      <c r="H75" s="22" t="n">
        <v>1500</v>
      </c>
      <c r="I75" s="22" t="s">
        <v>36</v>
      </c>
      <c r="J75" s="22" t="n">
        <v>220</v>
      </c>
      <c r="K75" s="22" t="s">
        <v>36</v>
      </c>
      <c r="L75" s="23" t="n">
        <f aca="false">(H75-E75)/E75</f>
        <v>-0.0505385741359265</v>
      </c>
      <c r="M75" s="23" t="n">
        <f aca="false">(J75-F75)/F75</f>
        <v>-0.0958234575582805</v>
      </c>
      <c r="N75" s="22" t="n">
        <f aca="false">U75*Y75/(U75+Y75)</f>
        <v>601.345132743363</v>
      </c>
      <c r="O75" s="23" t="n">
        <f aca="false">(N75-$C$19)/$C$19</f>
        <v>-0.0300884955752213</v>
      </c>
      <c r="P75" s="23" t="e">
        <f aca="false">#REF!</f>
        <v>#REF!</v>
      </c>
      <c r="Q75" s="23" t="n">
        <f aca="false">-20*LOG10(Z75)</f>
        <v>11.0111077155818</v>
      </c>
      <c r="R75" s="23" t="n">
        <f aca="false">(Q75-C75)/C75</f>
        <v>0.00100979232561778</v>
      </c>
      <c r="S75" s="24" t="n">
        <f aca="false">Q75-C75</f>
        <v>0.0111077155817956</v>
      </c>
      <c r="T75" s="1" t="n">
        <f aca="false">($C$18^2+2*J75*$C$18)/J75</f>
        <v>2987.27272727273</v>
      </c>
      <c r="U75" s="1" t="n">
        <f aca="false">($C$18^2+2*J75*$C$18)/$C$18</f>
        <v>1060</v>
      </c>
      <c r="V75" s="1" t="n">
        <f aca="false">($C$18^2+2*J75*$C$18)/$C$18</f>
        <v>1060</v>
      </c>
      <c r="W75" s="1" t="n">
        <f aca="false">H75*T75/(H75+T75)</f>
        <v>998.581847649919</v>
      </c>
      <c r="X75" s="1" t="n">
        <f aca="false">V75*$C$19/(V75+$C$19)</f>
        <v>391.190476190476</v>
      </c>
      <c r="Y75" s="1" t="n">
        <f aca="false">W75+X75</f>
        <v>1389.7723238404</v>
      </c>
      <c r="Z75" s="1" t="n">
        <f aca="false">X75/Y75</f>
        <v>0.281478102189781</v>
      </c>
      <c r="AA75" s="20" t="n">
        <f aca="false">-Q75</f>
        <v>-11.0111077155818</v>
      </c>
    </row>
    <row r="76" customFormat="false" ht="13.8" hidden="false" customHeight="false" outlineLevel="0" collapsed="false">
      <c r="B76" s="21" t="n">
        <v>13</v>
      </c>
      <c r="C76" s="25" t="n">
        <v>12</v>
      </c>
      <c r="D76" s="22"/>
      <c r="E76" s="22" t="n">
        <f aca="false">$C$18*(10^(C76/20)-1)</f>
        <v>1848.26445743168</v>
      </c>
      <c r="F76" s="22" t="n">
        <f aca="false">$C$18/(10^(C76/20)-1)</f>
        <v>207.978895257314</v>
      </c>
      <c r="G76" s="22"/>
      <c r="H76" s="22" t="n">
        <v>1800</v>
      </c>
      <c r="I76" s="22" t="s">
        <v>36</v>
      </c>
      <c r="J76" s="22" t="n">
        <v>180</v>
      </c>
      <c r="K76" s="22" t="s">
        <v>36</v>
      </c>
      <c r="L76" s="23" t="n">
        <f aca="false">(H76-E76)/E76</f>
        <v>-0.026113393696241</v>
      </c>
      <c r="M76" s="23" t="n">
        <f aca="false">(J76-F76)/F76</f>
        <v>-0.134527569360815</v>
      </c>
      <c r="N76" s="22" t="n">
        <f aca="false">U76*Y76/(U76+Y76)</f>
        <v>600.954124707558</v>
      </c>
      <c r="O76" s="23" t="n">
        <f aca="false">(N76-$C$19)/$C$19</f>
        <v>-0.0307191536974875</v>
      </c>
      <c r="P76" s="23" t="e">
        <f aca="false">#REF!</f>
        <v>#REF!</v>
      </c>
      <c r="Q76" s="23" t="n">
        <f aca="false">-20*LOG10(Z76)</f>
        <v>12.2375567682657</v>
      </c>
      <c r="R76" s="23" t="n">
        <f aca="false">(Q76-C76)/C76</f>
        <v>0.0197963973554733</v>
      </c>
      <c r="S76" s="24" t="n">
        <f aca="false">Q76-C76</f>
        <v>0.23755676826568</v>
      </c>
      <c r="T76" s="1" t="n">
        <f aca="false">($C$18^2+2*J76*$C$18)/J76</f>
        <v>3375.55555555556</v>
      </c>
      <c r="U76" s="1" t="n">
        <f aca="false">($C$18^2+2*J76*$C$18)/$C$18</f>
        <v>980</v>
      </c>
      <c r="V76" s="1" t="n">
        <f aca="false">($C$18^2+2*J76*$C$18)/$C$18</f>
        <v>980</v>
      </c>
      <c r="W76" s="1" t="n">
        <f aca="false">H76*T76/(H76+T76)</f>
        <v>1173.98024903392</v>
      </c>
      <c r="X76" s="1" t="n">
        <f aca="false">V76*$C$19/(V76+$C$19)</f>
        <v>379.75</v>
      </c>
      <c r="Y76" s="1" t="n">
        <f aca="false">W76+X76</f>
        <v>1553.73024903392</v>
      </c>
      <c r="Z76" s="1" t="n">
        <f aca="false">X76/Y76</f>
        <v>0.244411795571414</v>
      </c>
      <c r="AA76" s="20" t="n">
        <f aca="false">-Q76</f>
        <v>-12.2375567682657</v>
      </c>
    </row>
    <row r="77" customFormat="false" ht="13.8" hidden="false" customHeight="false" outlineLevel="0" collapsed="false">
      <c r="B77" s="21" t="n">
        <v>14</v>
      </c>
      <c r="C77" s="25" t="n">
        <v>13</v>
      </c>
      <c r="D77" s="22"/>
      <c r="E77" s="22" t="n">
        <f aca="false">$C$18*(10^(C77/20)-1)</f>
        <v>2149.43827133597</v>
      </c>
      <c r="F77" s="22" t="n">
        <f aca="false">$C$18/(10^(C77/20)-1)</f>
        <v>178.837422375046</v>
      </c>
      <c r="G77" s="22"/>
      <c r="H77" s="22" t="n">
        <v>2200</v>
      </c>
      <c r="I77" s="22" t="s">
        <v>36</v>
      </c>
      <c r="J77" s="22" t="n">
        <v>150</v>
      </c>
      <c r="K77" s="22" t="s">
        <v>36</v>
      </c>
      <c r="L77" s="23" t="n">
        <f aca="false">(H77-E77)/E77</f>
        <v>0.0235232289934997</v>
      </c>
      <c r="M77" s="23" t="n">
        <f aca="false">(J77-F77)/F77</f>
        <v>-0.161249373828315</v>
      </c>
      <c r="N77" s="22" t="n">
        <f aca="false">U77*Y77/(U77+Y77)</f>
        <v>604.659328663695</v>
      </c>
      <c r="O77" s="23" t="n">
        <f aca="false">(N77-$C$19)/$C$19</f>
        <v>-0.0247430182843628</v>
      </c>
      <c r="P77" s="23" t="e">
        <f aca="false">#REF!</f>
        <v>#REF!</v>
      </c>
      <c r="Q77" s="23" t="n">
        <f aca="false">-20*LOG10(Z77)</f>
        <v>13.5571960202345</v>
      </c>
      <c r="R77" s="23" t="n">
        <f aca="false">(Q77-C77)/C77</f>
        <v>0.0428612323257303</v>
      </c>
      <c r="S77" s="24" t="n">
        <f aca="false">Q77-C77</f>
        <v>0.557196020234494</v>
      </c>
      <c r="T77" s="1" t="n">
        <f aca="false">($C$18^2+2*J77*$C$18)/J77</f>
        <v>3802.66666666667</v>
      </c>
      <c r="U77" s="1" t="n">
        <f aca="false">($C$18^2+2*J77*$C$18)/$C$18</f>
        <v>920</v>
      </c>
      <c r="V77" s="1" t="n">
        <f aca="false">($C$18^2+2*J77*$C$18)/$C$18</f>
        <v>920</v>
      </c>
      <c r="W77" s="1" t="n">
        <f aca="false">H77*T77/(H77+T77)</f>
        <v>1393.69169258108</v>
      </c>
      <c r="X77" s="1" t="n">
        <f aca="false">V77*$C$19/(V77+$C$19)</f>
        <v>370.38961038961</v>
      </c>
      <c r="Y77" s="1" t="n">
        <f aca="false">W77+X77</f>
        <v>1764.08130297069</v>
      </c>
      <c r="Z77" s="1" t="n">
        <f aca="false">X77/Y77</f>
        <v>0.209961757298759</v>
      </c>
      <c r="AA77" s="20" t="n">
        <f aca="false">-Q77</f>
        <v>-13.5571960202345</v>
      </c>
    </row>
    <row r="78" customFormat="false" ht="13.8" hidden="false" customHeight="false" outlineLevel="0" collapsed="false">
      <c r="B78" s="21" t="n">
        <v>15</v>
      </c>
      <c r="C78" s="25" t="n">
        <v>15</v>
      </c>
      <c r="D78" s="22"/>
      <c r="E78" s="22" t="n">
        <f aca="false">$C$18*(10^(C78/20)-1)</f>
        <v>2866.51621618016</v>
      </c>
      <c r="F78" s="22" t="n">
        <f aca="false">$C$18/(10^(C78/20)-1)</f>
        <v>134.10006119283</v>
      </c>
      <c r="G78" s="22"/>
      <c r="H78" s="22" t="n">
        <v>2500</v>
      </c>
      <c r="I78" s="22" t="s">
        <v>36</v>
      </c>
      <c r="J78" s="22" t="n">
        <v>120</v>
      </c>
      <c r="K78" s="22" t="s">
        <v>36</v>
      </c>
      <c r="L78" s="23" t="n">
        <f aca="false">(H78-E78)/E78</f>
        <v>-0.127861204521136</v>
      </c>
      <c r="M78" s="23" t="n">
        <f aca="false">(J78-F78)/F78</f>
        <v>-0.105145822212227</v>
      </c>
      <c r="N78" s="22" t="n">
        <f aca="false">U78*Y78/(U78+Y78)</f>
        <v>597.74223734581</v>
      </c>
      <c r="O78" s="23" t="n">
        <f aca="false">(N78-$C$19)/$C$19</f>
        <v>-0.035899617184177</v>
      </c>
      <c r="P78" s="23" t="e">
        <f aca="false">#REF!</f>
        <v>#REF!</v>
      </c>
      <c r="Q78" s="23" t="n">
        <f aca="false">-20*LOG10(Z78)</f>
        <v>14.7131123763977</v>
      </c>
      <c r="R78" s="23" t="n">
        <f aca="false">(Q78-C78)/C78</f>
        <v>-0.0191258415734871</v>
      </c>
      <c r="S78" s="24" t="n">
        <f aca="false">Q78-C78</f>
        <v>-0.286887623602306</v>
      </c>
      <c r="T78" s="1" t="n">
        <f aca="false">($C$18^2+2*J78*$C$18)/J78</f>
        <v>4443.33333333333</v>
      </c>
      <c r="U78" s="1" t="n">
        <f aca="false">($C$18^2+2*J78*$C$18)/$C$18</f>
        <v>860</v>
      </c>
      <c r="V78" s="1" t="n">
        <f aca="false">($C$18^2+2*J78*$C$18)/$C$18</f>
        <v>860</v>
      </c>
      <c r="W78" s="1" t="n">
        <f aca="false">H78*T78/(H78+T78)</f>
        <v>1599.85597695631</v>
      </c>
      <c r="X78" s="1" t="n">
        <f aca="false">V78*$C$19/(V78+$C$19)</f>
        <v>360.27027027027</v>
      </c>
      <c r="Y78" s="1" t="n">
        <f aca="false">W78+X78</f>
        <v>1960.12624722658</v>
      </c>
      <c r="Z78" s="1" t="n">
        <f aca="false">X78/Y78</f>
        <v>0.183799523515398</v>
      </c>
      <c r="AA78" s="20" t="n">
        <f aca="false">-Q78</f>
        <v>-14.7131123763977</v>
      </c>
    </row>
    <row r="79" customFormat="false" ht="13.8" hidden="false" customHeight="false" outlineLevel="0" collapsed="false">
      <c r="B79" s="26" t="n">
        <v>16</v>
      </c>
      <c r="C79" s="31" t="n">
        <v>16</v>
      </c>
      <c r="D79" s="27"/>
      <c r="E79" s="27" t="n">
        <f aca="false">$C$18*(10^(C79/20)-1)</f>
        <v>3291.9355357772</v>
      </c>
      <c r="F79" s="27" t="n">
        <f aca="false">$C$18/(10^(C79/20)-1)</f>
        <v>116.770208839842</v>
      </c>
      <c r="G79" s="27"/>
      <c r="H79" s="27" t="n">
        <v>3000</v>
      </c>
      <c r="I79" s="27" t="s">
        <v>36</v>
      </c>
      <c r="J79" s="27" t="n">
        <v>100</v>
      </c>
      <c r="K79" s="27" t="s">
        <v>36</v>
      </c>
      <c r="L79" s="28" t="n">
        <f aca="false">(H79-E79)/E79</f>
        <v>-0.0886820329877071</v>
      </c>
      <c r="M79" s="28" t="n">
        <f aca="false">(J79-F79)/F79</f>
        <v>-0.143617186322269</v>
      </c>
      <c r="N79" s="27" t="n">
        <f aca="false">U79*Y79/(U79+Y79)</f>
        <v>600.243147323114</v>
      </c>
      <c r="O79" s="28" t="n">
        <f aca="false">(N79-$C$19)/$C$19</f>
        <v>-0.0318658914143322</v>
      </c>
      <c r="P79" s="28" t="e">
        <f aca="false">#REF!</f>
        <v>#REF!</v>
      </c>
      <c r="Q79" s="28" t="n">
        <f aca="false">-20*LOG10(Z79)</f>
        <v>16.0471117334195</v>
      </c>
      <c r="R79" s="28" t="n">
        <f aca="false">(Q79-C79)/C79</f>
        <v>0.00294448333871911</v>
      </c>
      <c r="S79" s="29" t="n">
        <f aca="false">Q79-C79</f>
        <v>0.0471117334195057</v>
      </c>
      <c r="T79" s="1" t="n">
        <f aca="false">($C$18^2+2*J79*$C$18)/J79</f>
        <v>5084</v>
      </c>
      <c r="U79" s="1" t="n">
        <f aca="false">($C$18^2+2*J79*$C$18)/$C$18</f>
        <v>820</v>
      </c>
      <c r="V79" s="1" t="n">
        <f aca="false">($C$18^2+2*J79*$C$18)/$C$18</f>
        <v>820</v>
      </c>
      <c r="W79" s="1" t="n">
        <f aca="false">H79*T79/(H79+T79)</f>
        <v>1886.68975754577</v>
      </c>
      <c r="X79" s="1" t="n">
        <f aca="false">V79*$C$19/(V79+$C$19)</f>
        <v>353.055555555556</v>
      </c>
      <c r="Y79" s="1" t="n">
        <f aca="false">W79+X79</f>
        <v>2239.74531310133</v>
      </c>
      <c r="Z79" s="1" t="n">
        <f aca="false">X79/Y79</f>
        <v>0.157632009983621</v>
      </c>
      <c r="AA79" s="20" t="n">
        <f aca="false">-Q79</f>
        <v>-16.0471117334195</v>
      </c>
    </row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>
      <c r="E82" s="2"/>
      <c r="F82" s="2"/>
    </row>
    <row r="83" customFormat="false" ht="13.8" hidden="false" customHeight="false" outlineLevel="0" collapsed="false">
      <c r="E83" s="2"/>
      <c r="F83" s="2"/>
    </row>
    <row r="84" customFormat="false" ht="13.8" hidden="false" customHeight="false" outlineLevel="0" collapsed="false">
      <c r="E84" s="2"/>
      <c r="F84" s="2"/>
    </row>
    <row r="85" customFormat="false" ht="13.8" hidden="false" customHeight="false" outlineLevel="0" collapsed="false">
      <c r="E85" s="2"/>
      <c r="F85" s="2"/>
    </row>
    <row r="86" customFormat="false" ht="13.8" hidden="false" customHeight="false" outlineLevel="0" collapsed="false">
      <c r="E86" s="2"/>
      <c r="F86" s="2"/>
    </row>
    <row r="87" customFormat="false" ht="13.8" hidden="false" customHeight="false" outlineLevel="0" collapsed="false">
      <c r="E87" s="2"/>
      <c r="F87" s="2"/>
    </row>
    <row r="88" customFormat="false" ht="13.8" hidden="false" customHeight="false" outlineLevel="0" collapsed="false">
      <c r="E88" s="2"/>
      <c r="F88" s="2"/>
    </row>
    <row r="89" customFormat="false" ht="13.8" hidden="false" customHeight="false" outlineLevel="0" collapsed="false">
      <c r="E89" s="2"/>
      <c r="F89" s="2"/>
    </row>
    <row r="90" customFormat="false" ht="13.8" hidden="false" customHeight="false" outlineLevel="0" collapsed="false">
      <c r="E90" s="2"/>
      <c r="F90" s="2"/>
    </row>
    <row r="91" customFormat="false" ht="13.8" hidden="false" customHeight="false" outlineLevel="0" collapsed="false">
      <c r="E91" s="2"/>
      <c r="F91" s="2"/>
    </row>
    <row r="92" customFormat="false" ht="13.8" hidden="false" customHeight="false" outlineLevel="0" collapsed="false">
      <c r="E92" s="2"/>
      <c r="F92" s="2"/>
    </row>
    <row r="93" customFormat="false" ht="13.8" hidden="false" customHeight="false" outlineLevel="0" collapsed="false">
      <c r="C93" s="1" t="s">
        <v>0</v>
      </c>
    </row>
    <row r="94" customFormat="false" ht="13.8" hidden="false" customHeight="false" outlineLevel="0" collapsed="false">
      <c r="B94" s="4" t="s">
        <v>1</v>
      </c>
      <c r="C94" s="1" t="n">
        <v>620</v>
      </c>
      <c r="D94" s="1" t="s">
        <v>2</v>
      </c>
      <c r="E94" s="1" t="s">
        <v>2</v>
      </c>
      <c r="N94" s="5" t="s">
        <v>3</v>
      </c>
      <c r="O94" s="5"/>
      <c r="W94" s="3" t="s">
        <v>4</v>
      </c>
      <c r="X94" s="3" t="s">
        <v>5</v>
      </c>
    </row>
    <row r="95" customFormat="false" ht="13.8" hidden="false" customHeight="false" outlineLevel="0" collapsed="false">
      <c r="B95" s="4" t="s">
        <v>6</v>
      </c>
      <c r="C95" s="1" t="n">
        <v>620</v>
      </c>
      <c r="D95" s="1" t="s">
        <v>2</v>
      </c>
      <c r="E95" s="1" t="s">
        <v>2</v>
      </c>
      <c r="N95" s="6" t="s">
        <v>7</v>
      </c>
      <c r="O95" s="6"/>
      <c r="P95" s="7"/>
      <c r="T95" s="3" t="s">
        <v>8</v>
      </c>
      <c r="U95" s="3" t="s">
        <v>9</v>
      </c>
      <c r="V95" s="3" t="s">
        <v>10</v>
      </c>
      <c r="W95" s="3" t="s">
        <v>11</v>
      </c>
      <c r="X95" s="3" t="s">
        <v>12</v>
      </c>
    </row>
    <row r="96" customFormat="false" ht="39.55" hidden="false" customHeight="false" outlineLevel="0" collapsed="false">
      <c r="B96" s="8" t="s">
        <v>13</v>
      </c>
      <c r="C96" s="9" t="s">
        <v>14</v>
      </c>
      <c r="D96" s="9"/>
      <c r="E96" s="9" t="s">
        <v>15</v>
      </c>
      <c r="F96" s="9" t="s">
        <v>16</v>
      </c>
      <c r="G96" s="9"/>
      <c r="H96" s="9" t="s">
        <v>17</v>
      </c>
      <c r="I96" s="9" t="s">
        <v>18</v>
      </c>
      <c r="J96" s="9" t="s">
        <v>19</v>
      </c>
      <c r="K96" s="9" t="s">
        <v>20</v>
      </c>
      <c r="L96" s="9" t="s">
        <v>21</v>
      </c>
      <c r="M96" s="9" t="s">
        <v>22</v>
      </c>
      <c r="N96" s="10" t="s">
        <v>23</v>
      </c>
      <c r="O96" s="10" t="s">
        <v>24</v>
      </c>
      <c r="P96" s="10"/>
      <c r="Q96" s="10" t="s">
        <v>25</v>
      </c>
      <c r="R96" s="10" t="s">
        <v>26</v>
      </c>
      <c r="S96" s="11" t="s">
        <v>27</v>
      </c>
      <c r="T96" s="3" t="s">
        <v>28</v>
      </c>
      <c r="U96" s="3" t="s">
        <v>29</v>
      </c>
      <c r="V96" s="3" t="s">
        <v>30</v>
      </c>
      <c r="W96" s="3" t="s">
        <v>31</v>
      </c>
      <c r="X96" s="3" t="s">
        <v>32</v>
      </c>
      <c r="Y96" s="3" t="s">
        <v>33</v>
      </c>
      <c r="Z96" s="3" t="s">
        <v>34</v>
      </c>
      <c r="AA96" s="12" t="s">
        <v>35</v>
      </c>
      <c r="AB96" s="3"/>
      <c r="AC96" s="3"/>
      <c r="AD96" s="3"/>
    </row>
    <row r="97" customFormat="false" ht="13.8" hidden="false" customHeight="false" outlineLevel="0" collapsed="false">
      <c r="B97" s="13" t="n">
        <v>1</v>
      </c>
      <c r="C97" s="14" t="n">
        <v>0.055</v>
      </c>
      <c r="D97" s="15"/>
      <c r="E97" s="15" t="n">
        <f aca="false">$C$18*(10^(C97/20)-1)</f>
        <v>3.93836349779433</v>
      </c>
      <c r="F97" s="15" t="n">
        <f aca="false">$C$18/(10^(C97/20)-1)</f>
        <v>97603.9921696618</v>
      </c>
      <c r="G97" s="16"/>
      <c r="H97" s="15" t="n">
        <v>1</v>
      </c>
      <c r="I97" s="15" t="s">
        <v>36</v>
      </c>
      <c r="J97" s="15" t="n">
        <v>99999999</v>
      </c>
      <c r="K97" s="32" t="s">
        <v>41</v>
      </c>
      <c r="L97" s="18" t="n">
        <f aca="false">(H97-E97)/E97</f>
        <v>-0.746087429319298</v>
      </c>
      <c r="M97" s="18" t="n">
        <f aca="false">(J97-F97)/F97</f>
        <v>1023.54824620466</v>
      </c>
      <c r="N97" s="15" t="n">
        <f aca="false">U97*Y97/(U97+Y97)</f>
        <v>620.995344036505</v>
      </c>
      <c r="O97" s="18" t="n">
        <f aca="false">(N97-$C$19)/$C$19</f>
        <v>0.00160539360726577</v>
      </c>
      <c r="P97" s="18" t="e">
        <f aca="false">#REF!</f>
        <v>#REF!</v>
      </c>
      <c r="Q97" s="18" t="n">
        <f aca="false">-20*LOG10(Z97)</f>
        <v>0.0139869862177062</v>
      </c>
      <c r="R97" s="18" t="n">
        <f aca="false">(Q97-C97)/C97</f>
        <v>-0.745691159678069</v>
      </c>
      <c r="S97" s="19" t="n">
        <f aca="false">Q97-C97</f>
        <v>-0.0410130137822938</v>
      </c>
      <c r="T97" s="1" t="n">
        <f aca="false">($C$18^2+2*J97*$C$18)/J97</f>
        <v>1240.00384400004</v>
      </c>
      <c r="U97" s="1" t="n">
        <f aca="false">($C$18^2+2*J97*$C$18)/$C$18</f>
        <v>200000618</v>
      </c>
      <c r="V97" s="1" t="n">
        <f aca="false">($C$18^2+2*J97*$C$18)/$C$18</f>
        <v>200000618</v>
      </c>
      <c r="W97" s="1" t="n">
        <f aca="false">H97*T97/(H97+T97)</f>
        <v>0.999194200723201</v>
      </c>
      <c r="X97" s="1" t="n">
        <f aca="false">V97*$C$19/(V97+$C$19)</f>
        <v>619.998078011897</v>
      </c>
      <c r="Y97" s="1" t="n">
        <f aca="false">W97+X97</f>
        <v>620.99727221262</v>
      </c>
      <c r="Z97" s="1" t="n">
        <f aca="false">X97/Y97</f>
        <v>0.998390984557528</v>
      </c>
      <c r="AA97" s="20" t="n">
        <f aca="false">-Q97</f>
        <v>-0.0139869862177062</v>
      </c>
    </row>
    <row r="98" customFormat="false" ht="13.8" hidden="false" customHeight="false" outlineLevel="0" collapsed="false">
      <c r="B98" s="21" t="n">
        <v>2</v>
      </c>
      <c r="C98" s="22" t="n">
        <v>1</v>
      </c>
      <c r="D98" s="22"/>
      <c r="E98" s="22" t="n">
        <f aca="false">$C$18*(10^(C98/20)-1)</f>
        <v>75.6514416672173</v>
      </c>
      <c r="F98" s="22" t="n">
        <f aca="false">$C$18/(10^(C98/20)-1)</f>
        <v>5081.1986067752</v>
      </c>
      <c r="G98" s="22"/>
      <c r="H98" s="15" t="n">
        <v>75</v>
      </c>
      <c r="I98" s="22" t="s">
        <v>36</v>
      </c>
      <c r="J98" s="22" t="n">
        <v>4700</v>
      </c>
      <c r="K98" s="33" t="s">
        <v>36</v>
      </c>
      <c r="L98" s="23" t="n">
        <f aca="false">(H98-E98)/E98</f>
        <v>-0.00861109389141443</v>
      </c>
      <c r="M98" s="23" t="n">
        <f aca="false">(J98-F98)/F98</f>
        <v>-0.0750213948076973</v>
      </c>
      <c r="N98" s="22" t="n">
        <f aca="false">U98*Y98/(U98+Y98)</f>
        <v>614.673812056499</v>
      </c>
      <c r="O98" s="23" t="n">
        <f aca="false">(N98-$C$19)/$C$19</f>
        <v>-0.00859062571532446</v>
      </c>
      <c r="P98" s="23" t="e">
        <f aca="false">#REF!</f>
        <v>#REF!</v>
      </c>
      <c r="Q98" s="23" t="n">
        <f aca="false">-20*LOG10(Z98)</f>
        <v>0.996415740521295</v>
      </c>
      <c r="R98" s="23" t="n">
        <f aca="false">(Q98-C98)/C98</f>
        <v>-0.00358425947870467</v>
      </c>
      <c r="S98" s="24" t="n">
        <f aca="false">Q98-C98</f>
        <v>-0.00358425947870467</v>
      </c>
      <c r="T98" s="1" t="n">
        <f aca="false">($C$18^2+2*J98*$C$18)/J98</f>
        <v>1321.78723404255</v>
      </c>
      <c r="U98" s="1" t="n">
        <f aca="false">($C$18^2+2*J98*$C$18)/$C$18</f>
        <v>10020</v>
      </c>
      <c r="V98" s="1" t="n">
        <f aca="false">($C$18^2+2*J98*$C$18)/$C$18</f>
        <v>10020</v>
      </c>
      <c r="W98" s="1" t="n">
        <f aca="false">H98*T98/(H98+T98)</f>
        <v>70.9729013389389</v>
      </c>
      <c r="X98" s="1" t="n">
        <f aca="false">V98*$C$19/(V98+$C$19)</f>
        <v>583.872180451128</v>
      </c>
      <c r="Y98" s="1" t="n">
        <f aca="false">W98+X98</f>
        <v>654.845081790067</v>
      </c>
      <c r="Z98" s="1" t="n">
        <f aca="false">X98/Y98</f>
        <v>0.891618791508781</v>
      </c>
      <c r="AA98" s="20" t="n">
        <f aca="false">-Q98</f>
        <v>-0.996415740521295</v>
      </c>
    </row>
    <row r="99" customFormat="false" ht="13.8" hidden="false" customHeight="false" outlineLevel="0" collapsed="false">
      <c r="B99" s="21" t="n">
        <v>3</v>
      </c>
      <c r="C99" s="22" t="n">
        <v>2</v>
      </c>
      <c r="D99" s="22"/>
      <c r="E99" s="22" t="n">
        <f aca="false">$C$18*(10^(C99/20)-1)</f>
        <v>160.533755312384</v>
      </c>
      <c r="F99" s="22" t="n">
        <f aca="false">$C$18/(10^(C99/20)-1)</f>
        <v>2394.5119781942</v>
      </c>
      <c r="G99" s="22"/>
      <c r="H99" s="22" t="n">
        <v>100</v>
      </c>
      <c r="I99" s="22" t="s">
        <v>36</v>
      </c>
      <c r="J99" s="22" t="n">
        <v>2000</v>
      </c>
      <c r="K99" s="22" t="s">
        <v>36</v>
      </c>
      <c r="L99" s="23" t="n">
        <f aca="false">(H99-E99)/E99</f>
        <v>-0.377078049377159</v>
      </c>
      <c r="M99" s="23" t="n">
        <f aca="false">(J99-F99)/F99</f>
        <v>-0.164756736147848</v>
      </c>
      <c r="N99" s="22" t="n">
        <f aca="false">U99*Y99/(U99+Y99)</f>
        <v>562.217729707874</v>
      </c>
      <c r="O99" s="23" t="n">
        <f aca="false">(N99-$C$19)/$C$19</f>
        <v>-0.0931972101485899</v>
      </c>
      <c r="P99" s="23" t="e">
        <f aca="false">#REF!</f>
        <v>#REF!</v>
      </c>
      <c r="Q99" s="23" t="n">
        <f aca="false">-20*LOG10(Z99)</f>
        <v>1.37110788672053</v>
      </c>
      <c r="R99" s="23" t="n">
        <f aca="false">(Q99-C99)/C99</f>
        <v>-0.314446056639737</v>
      </c>
      <c r="S99" s="24" t="n">
        <f aca="false">Q99-C99</f>
        <v>-0.628892113279475</v>
      </c>
      <c r="T99" s="1" t="n">
        <f aca="false">($C$18^2+2*J99*$C$18)/J99</f>
        <v>1432.2</v>
      </c>
      <c r="U99" s="1" t="n">
        <f aca="false">($C$18^2+2*J99*$C$18)/$C$18</f>
        <v>4620</v>
      </c>
      <c r="V99" s="1" t="n">
        <f aca="false">($C$18^2+2*J99*$C$18)/$C$18</f>
        <v>4620</v>
      </c>
      <c r="W99" s="1" t="n">
        <f aca="false">H99*T99/(H99+T99)</f>
        <v>93.4734368881347</v>
      </c>
      <c r="X99" s="1" t="n">
        <f aca="false">V99*$C$19/(V99+$C$19)</f>
        <v>546.641221374046</v>
      </c>
      <c r="Y99" s="1" t="n">
        <f aca="false">W99+X99</f>
        <v>640.114658262181</v>
      </c>
      <c r="Z99" s="1" t="n">
        <f aca="false">X99/Y99</f>
        <v>0.853973915951399</v>
      </c>
      <c r="AA99" s="20" t="n">
        <f aca="false">-Q99</f>
        <v>-1.37110788672053</v>
      </c>
    </row>
    <row r="100" customFormat="false" ht="13.8" hidden="false" customHeight="false" outlineLevel="0" collapsed="false">
      <c r="B100" s="21" t="n">
        <v>4</v>
      </c>
      <c r="C100" s="22" t="n">
        <v>3</v>
      </c>
      <c r="D100" s="22"/>
      <c r="E100" s="22" t="n">
        <f aca="false">$C$18*(10^(C100/20)-1)</f>
        <v>255.773277666108</v>
      </c>
      <c r="F100" s="22" t="n">
        <f aca="false">$C$18/(10^(C100/20)-1)</f>
        <v>1502.89351376966</v>
      </c>
      <c r="G100" s="22"/>
      <c r="H100" s="22" t="n">
        <v>250</v>
      </c>
      <c r="I100" s="22" t="s">
        <v>36</v>
      </c>
      <c r="J100" s="22" t="n">
        <v>1500</v>
      </c>
      <c r="K100" s="22" t="s">
        <v>36</v>
      </c>
      <c r="L100" s="23" t="n">
        <f aca="false">(H100-E100)/E100</f>
        <v>-0.0225718562892418</v>
      </c>
      <c r="M100" s="23" t="n">
        <f aca="false">(J100-F100)/F100</f>
        <v>-0.00192529526752977</v>
      </c>
      <c r="N100" s="22" t="n">
        <f aca="false">U100*Y100/(U100+Y100)</f>
        <v>616.84819641988</v>
      </c>
      <c r="O100" s="23" t="n">
        <f aca="false">(N100-$C$19)/$C$19</f>
        <v>-0.00508355416148392</v>
      </c>
      <c r="P100" s="23" t="e">
        <f aca="false">#REF!</f>
        <v>#REF!</v>
      </c>
      <c r="Q100" s="23" t="n">
        <f aca="false">-20*LOG10(Z100)</f>
        <v>2.9515036167852</v>
      </c>
      <c r="R100" s="23" t="n">
        <f aca="false">(Q100-C100)/C100</f>
        <v>-0.0161654610716006</v>
      </c>
      <c r="S100" s="24" t="n">
        <f aca="false">Q100-C100</f>
        <v>-0.0484963832148018</v>
      </c>
      <c r="T100" s="1" t="n">
        <f aca="false">($C$18^2+2*J100*$C$18)/J100</f>
        <v>1496.26666666667</v>
      </c>
      <c r="U100" s="1" t="n">
        <f aca="false">($C$18^2+2*J100*$C$18)/$C$18</f>
        <v>3620</v>
      </c>
      <c r="V100" s="1" t="n">
        <f aca="false">($C$18^2+2*J100*$C$18)/$C$18</f>
        <v>3620</v>
      </c>
      <c r="W100" s="1" t="n">
        <f aca="false">H100*T100/(H100+T100)</f>
        <v>214.209360922349</v>
      </c>
      <c r="X100" s="1" t="n">
        <f aca="false">V100*$C$19/(V100+$C$19)</f>
        <v>529.339622641509</v>
      </c>
      <c r="Y100" s="1" t="n">
        <f aca="false">W100+X100</f>
        <v>743.548983563858</v>
      </c>
      <c r="Z100" s="1" t="n">
        <f aca="false">X100/Y100</f>
        <v>0.711909550470185</v>
      </c>
      <c r="AA100" s="20" t="n">
        <f aca="false">-Q100</f>
        <v>-2.9515036167852</v>
      </c>
      <c r="AB100" s="34"/>
    </row>
    <row r="101" customFormat="false" ht="13.8" hidden="false" customHeight="false" outlineLevel="0" collapsed="false">
      <c r="B101" s="21" t="n">
        <v>5</v>
      </c>
      <c r="C101" s="22" t="n">
        <v>4</v>
      </c>
      <c r="D101" s="22"/>
      <c r="E101" s="22" t="n">
        <f aca="false">$C$18*(10^(C101/20)-1)</f>
        <v>362.63377932589</v>
      </c>
      <c r="F101" s="22" t="n">
        <f aca="false">$C$18/(10^(C101/20)-1)</f>
        <v>1060.02259556341</v>
      </c>
      <c r="G101" s="22"/>
      <c r="H101" s="22" t="n">
        <v>390</v>
      </c>
      <c r="I101" s="22" t="s">
        <v>36</v>
      </c>
      <c r="J101" s="22" t="n">
        <v>910</v>
      </c>
      <c r="K101" s="22" t="s">
        <v>36</v>
      </c>
      <c r="L101" s="23" t="n">
        <f aca="false">(H101-E101)/E101</f>
        <v>0.0754651723978427</v>
      </c>
      <c r="M101" s="23" t="n">
        <f aca="false">(J101-F101)/F101</f>
        <v>-0.141527733645785</v>
      </c>
      <c r="N101" s="22" t="n">
        <f aca="false">U101*Y101/(U101+Y101)</f>
        <v>608.276016794334</v>
      </c>
      <c r="O101" s="23" t="n">
        <f aca="false">(N101-$C$19)/$C$19</f>
        <v>-0.0189096503317202</v>
      </c>
      <c r="P101" s="23" t="e">
        <f aca="false">#REF!</f>
        <v>#REF!</v>
      </c>
      <c r="Q101" s="23" t="n">
        <f aca="false">-20*LOG10(Z101)</f>
        <v>4.29140797148298</v>
      </c>
      <c r="R101" s="23" t="n">
        <f aca="false">(Q101-C101)/C101</f>
        <v>0.0728519928707461</v>
      </c>
      <c r="S101" s="24" t="n">
        <f aca="false">Q101-C101</f>
        <v>0.291407971482984</v>
      </c>
      <c r="T101" s="1" t="n">
        <f aca="false">($C$18^2+2*J101*$C$18)/J101</f>
        <v>1662.41758241758</v>
      </c>
      <c r="U101" s="1" t="n">
        <f aca="false">($C$18^2+2*J101*$C$18)/$C$18</f>
        <v>2440</v>
      </c>
      <c r="V101" s="1" t="n">
        <f aca="false">($C$18^2+2*J101*$C$18)/$C$18</f>
        <v>2440</v>
      </c>
      <c r="W101" s="1" t="n">
        <f aca="false">H101*T101/(H101+T101)</f>
        <v>315.892273919794</v>
      </c>
      <c r="X101" s="1" t="n">
        <f aca="false">V101*$C$19/(V101+$C$19)</f>
        <v>494.37908496732</v>
      </c>
      <c r="Y101" s="1" t="n">
        <f aca="false">W101+X101</f>
        <v>810.271358887115</v>
      </c>
      <c r="Z101" s="1" t="n">
        <f aca="false">X101/Y101</f>
        <v>0.610140145699259</v>
      </c>
      <c r="AA101" s="20" t="n">
        <f aca="false">-Q101</f>
        <v>-4.29140797148298</v>
      </c>
    </row>
    <row r="102" customFormat="false" ht="13.8" hidden="false" customHeight="false" outlineLevel="0" collapsed="false">
      <c r="B102" s="21" t="n">
        <v>6</v>
      </c>
      <c r="C102" s="22" t="n">
        <v>5</v>
      </c>
      <c r="D102" s="22"/>
      <c r="E102" s="22" t="n">
        <f aca="false">$C$18*(10^(C102/20)-1)</f>
        <v>482.533234224132</v>
      </c>
      <c r="F102" s="22" t="n">
        <f aca="false">$C$18/(10^(C102/20)-1)</f>
        <v>796.629066634299</v>
      </c>
      <c r="G102" s="22"/>
      <c r="H102" s="22" t="n">
        <v>470</v>
      </c>
      <c r="I102" s="22" t="s">
        <v>36</v>
      </c>
      <c r="J102" s="22" t="n">
        <v>750</v>
      </c>
      <c r="K102" s="22" t="s">
        <v>36</v>
      </c>
      <c r="L102" s="23" t="n">
        <f aca="false">(H102-E102)/E102</f>
        <v>-0.0259738259153991</v>
      </c>
      <c r="M102" s="23" t="n">
        <f aca="false">(J102-F102)/F102</f>
        <v>-0.0585329717271095</v>
      </c>
      <c r="N102" s="22" t="n">
        <f aca="false">U102*Y102/(U102+Y102)</f>
        <v>606.895477886367</v>
      </c>
      <c r="O102" s="23" t="n">
        <f aca="false">(N102-$C$19)/$C$19</f>
        <v>-0.02113632598973</v>
      </c>
      <c r="P102" s="23" t="e">
        <f aca="false">#REF!</f>
        <v>#REF!</v>
      </c>
      <c r="Q102" s="23" t="n">
        <f aca="false">-20*LOG10(Z102)</f>
        <v>4.97207691161062</v>
      </c>
      <c r="R102" s="23" t="n">
        <f aca="false">(Q102-C102)/C102</f>
        <v>-0.00558461767787648</v>
      </c>
      <c r="S102" s="24" t="n">
        <f aca="false">Q102-C102</f>
        <v>-0.0279230883893824</v>
      </c>
      <c r="T102" s="1" t="n">
        <f aca="false">($C$18^2+2*J102*$C$18)/J102</f>
        <v>1752.53333333333</v>
      </c>
      <c r="U102" s="1" t="n">
        <f aca="false">($C$18^2+2*J102*$C$18)/$C$18</f>
        <v>2120</v>
      </c>
      <c r="V102" s="1" t="n">
        <f aca="false">($C$18^2+2*J102*$C$18)/$C$18</f>
        <v>2120</v>
      </c>
      <c r="W102" s="1" t="n">
        <f aca="false">H102*T102/(H102+T102)</f>
        <v>370.608914751935</v>
      </c>
      <c r="X102" s="1" t="n">
        <f aca="false">V102*$C$19/(V102+$C$19)</f>
        <v>479.70802919708</v>
      </c>
      <c r="Y102" s="1" t="n">
        <f aca="false">W102+X102</f>
        <v>850.316943949015</v>
      </c>
      <c r="Z102" s="1" t="n">
        <f aca="false">X102/Y102</f>
        <v>0.564152028970792</v>
      </c>
      <c r="AA102" s="20" t="n">
        <f aca="false">-Q102</f>
        <v>-4.97207691161062</v>
      </c>
    </row>
    <row r="103" customFormat="false" ht="13.8" hidden="false" customHeight="false" outlineLevel="0" collapsed="false">
      <c r="B103" s="21" t="n">
        <v>7</v>
      </c>
      <c r="C103" s="22" t="n">
        <v>6</v>
      </c>
      <c r="D103" s="22"/>
      <c r="E103" s="22" t="n">
        <f aca="false">$C$18*(10^(C103/20)-1)</f>
        <v>617.062635280705</v>
      </c>
      <c r="F103" s="22" t="n">
        <f aca="false">$C$18/(10^(C103/20)-1)</f>
        <v>622.951347273092</v>
      </c>
      <c r="G103" s="22"/>
      <c r="H103" s="22" t="n">
        <v>620</v>
      </c>
      <c r="I103" s="22" t="s">
        <v>36</v>
      </c>
      <c r="J103" s="22" t="n">
        <v>560</v>
      </c>
      <c r="K103" s="22" t="s">
        <v>36</v>
      </c>
      <c r="L103" s="23" t="n">
        <f aca="false">(H103-E103)/E103</f>
        <v>0.00476023753724526</v>
      </c>
      <c r="M103" s="23" t="n">
        <f aca="false">(J103-F103)/F103</f>
        <v>-0.101053392931335</v>
      </c>
      <c r="N103" s="22" t="n">
        <f aca="false">U103*Y103/(U103+Y103)</f>
        <v>604.435146443515</v>
      </c>
      <c r="O103" s="23" t="n">
        <f aca="false">(N103-$C$19)/$C$19</f>
        <v>-0.0251046025104602</v>
      </c>
      <c r="P103" s="23" t="e">
        <f aca="false">#REF!</f>
        <v>#REF!</v>
      </c>
      <c r="Q103" s="23" t="n">
        <f aca="false">-20*LOG10(Z103)</f>
        <v>6.13316161344815</v>
      </c>
      <c r="R103" s="23" t="n">
        <f aca="false">(Q103-C103)/C103</f>
        <v>0.0221936022413575</v>
      </c>
      <c r="S103" s="24" t="n">
        <f aca="false">Q103-C103</f>
        <v>0.133161613448145</v>
      </c>
      <c r="T103" s="1" t="n">
        <f aca="false">($C$18^2+2*J103*$C$18)/J103</f>
        <v>1926.42857142857</v>
      </c>
      <c r="U103" s="1" t="n">
        <f aca="false">($C$18^2+2*J103*$C$18)/$C$18</f>
        <v>1740</v>
      </c>
      <c r="V103" s="1" t="n">
        <f aca="false">($C$18^2+2*J103*$C$18)/$C$18</f>
        <v>1740</v>
      </c>
      <c r="W103" s="1" t="n">
        <f aca="false">H103*T103/(H103+T103)</f>
        <v>469.04347826087</v>
      </c>
      <c r="X103" s="1" t="n">
        <f aca="false">V103*$C$19/(V103+$C$19)</f>
        <v>457.118644067797</v>
      </c>
      <c r="Y103" s="1" t="n">
        <f aca="false">W103+X103</f>
        <v>926.162122328666</v>
      </c>
      <c r="Z103" s="1" t="n">
        <f aca="false">X103/Y103</f>
        <v>0.493562231759657</v>
      </c>
      <c r="AA103" s="20" t="n">
        <f aca="false">-Q103</f>
        <v>-6.13316161344815</v>
      </c>
    </row>
    <row r="104" customFormat="false" ht="13.8" hidden="false" customHeight="false" outlineLevel="0" collapsed="false">
      <c r="B104" s="21" t="n">
        <v>8</v>
      </c>
      <c r="C104" s="22" t="n">
        <v>7</v>
      </c>
      <c r="D104" s="22"/>
      <c r="E104" s="22" t="n">
        <f aca="false">$C$18*(10^(C104/20)-1)</f>
        <v>768.00710591237</v>
      </c>
      <c r="F104" s="22" t="n">
        <f aca="false">$C$18/(10^(C104/20)-1)</f>
        <v>500.516202312144</v>
      </c>
      <c r="G104" s="22"/>
      <c r="H104" s="22" t="n">
        <v>750</v>
      </c>
      <c r="I104" s="22" t="s">
        <v>36</v>
      </c>
      <c r="J104" s="22" t="n">
        <v>470</v>
      </c>
      <c r="K104" s="22" t="s">
        <v>36</v>
      </c>
      <c r="L104" s="23" t="n">
        <f aca="false">(H104-E104)/E104</f>
        <v>-0.0234465355512284</v>
      </c>
      <c r="M104" s="23" t="n">
        <f aca="false">(J104-F104)/F104</f>
        <v>-0.0609694594723878</v>
      </c>
      <c r="N104" s="22" t="n">
        <f aca="false">U104*Y104/(U104+Y104)</f>
        <v>606.895477886367</v>
      </c>
      <c r="O104" s="23" t="n">
        <f aca="false">(N104-$C$19)/$C$19</f>
        <v>-0.02113632598973</v>
      </c>
      <c r="P104" s="23" t="e">
        <f aca="false">#REF!</f>
        <v>#REF!</v>
      </c>
      <c r="Q104" s="23" t="n">
        <f aca="false">-20*LOG10(Z104)</f>
        <v>7.00076350944279</v>
      </c>
      <c r="R104" s="23" t="n">
        <f aca="false">(Q104-C104)/C104</f>
        <v>0.000109072777541717</v>
      </c>
      <c r="S104" s="24" t="n">
        <f aca="false">Q104-C104</f>
        <v>0.000763509442792021</v>
      </c>
      <c r="T104" s="1" t="n">
        <f aca="false">($C$18^2+2*J104*$C$18)/J104</f>
        <v>2057.87234042553</v>
      </c>
      <c r="U104" s="1" t="n">
        <f aca="false">($C$18^2+2*J104*$C$18)/$C$18</f>
        <v>1560</v>
      </c>
      <c r="V104" s="1" t="n">
        <f aca="false">($C$18^2+2*J104*$C$18)/$C$18</f>
        <v>1560</v>
      </c>
      <c r="W104" s="1" t="n">
        <f aca="false">H104*T104/(H104+T104)</f>
        <v>549.670379631735</v>
      </c>
      <c r="X104" s="1" t="n">
        <f aca="false">V104*$C$19/(V104+$C$19)</f>
        <v>443.669724770642</v>
      </c>
      <c r="Y104" s="1" t="n">
        <f aca="false">W104+X104</f>
        <v>993.340104402377</v>
      </c>
      <c r="Z104" s="1" t="n">
        <f aca="false">X104/Y104</f>
        <v>0.44664432937354</v>
      </c>
      <c r="AA104" s="20" t="n">
        <f aca="false">-Q104</f>
        <v>-7.00076350944279</v>
      </c>
    </row>
    <row r="105" customFormat="false" ht="13.8" hidden="false" customHeight="false" outlineLevel="0" collapsed="false">
      <c r="B105" s="21" t="n">
        <v>9</v>
      </c>
      <c r="C105" s="22" t="n">
        <v>8</v>
      </c>
      <c r="D105" s="22"/>
      <c r="E105" s="22" t="n">
        <f aca="false">$C$18*(10^(C105/20)-1)</f>
        <v>937.36958753594</v>
      </c>
      <c r="F105" s="22" t="n">
        <f aca="false">$C$18/(10^(C105/20)-1)</f>
        <v>410.083712029181</v>
      </c>
      <c r="G105" s="22"/>
      <c r="H105" s="22" t="n">
        <v>910</v>
      </c>
      <c r="I105" s="22" t="s">
        <v>36</v>
      </c>
      <c r="J105" s="22" t="n">
        <v>390</v>
      </c>
      <c r="K105" s="22" t="s">
        <v>36</v>
      </c>
      <c r="L105" s="23" t="n">
        <f aca="false">(H105-E105)/E105</f>
        <v>-0.029198288380452</v>
      </c>
      <c r="M105" s="23" t="n">
        <f aca="false">(J105-F105)/F105</f>
        <v>-0.0489746640504254</v>
      </c>
      <c r="N105" s="22" t="n">
        <f aca="false">U105*Y105/(U105+Y105)</f>
        <v>608.276016794334</v>
      </c>
      <c r="O105" s="23" t="n">
        <f aca="false">(N105-$C$19)/$C$19</f>
        <v>-0.01890965033172</v>
      </c>
      <c r="P105" s="23" t="e">
        <f aca="false">#REF!</f>
        <v>#REF!</v>
      </c>
      <c r="Q105" s="23" t="n">
        <f aca="false">-20*LOG10(Z105)</f>
        <v>7.96973144723852</v>
      </c>
      <c r="R105" s="23" t="n">
        <f aca="false">(Q105-C105)/C105</f>
        <v>-0.00378356909518485</v>
      </c>
      <c r="S105" s="24" t="n">
        <f aca="false">Q105-C105</f>
        <v>-0.0302685527614788</v>
      </c>
      <c r="T105" s="1" t="n">
        <f aca="false">($C$18^2+2*J105*$C$18)/J105</f>
        <v>2225.64102564103</v>
      </c>
      <c r="U105" s="1" t="n">
        <f aca="false">($C$18^2+2*J105*$C$18)/$C$18</f>
        <v>1400</v>
      </c>
      <c r="V105" s="1" t="n">
        <f aca="false">($C$18^2+2*J105*$C$18)/$C$18</f>
        <v>1400</v>
      </c>
      <c r="W105" s="1" t="n">
        <f aca="false">H105*T105/(H105+T105)</f>
        <v>645.907269605037</v>
      </c>
      <c r="X105" s="1" t="n">
        <f aca="false">V105*$C$19/(V105+$C$19)</f>
        <v>429.70297029703</v>
      </c>
      <c r="Y105" s="1" t="n">
        <f aca="false">W105+X105</f>
        <v>1075.61023990207</v>
      </c>
      <c r="Z105" s="1" t="n">
        <f aca="false">X105/Y105</f>
        <v>0.399496912874457</v>
      </c>
      <c r="AA105" s="20" t="n">
        <f aca="false">-Q105</f>
        <v>-7.96973144723852</v>
      </c>
    </row>
    <row r="106" customFormat="false" ht="13.8" hidden="false" customHeight="false" outlineLevel="0" collapsed="false">
      <c r="B106" s="21" t="n">
        <v>10</v>
      </c>
      <c r="C106" s="22" t="n">
        <v>9</v>
      </c>
      <c r="D106" s="22"/>
      <c r="E106" s="22" t="n">
        <f aca="false">$C$18*(10^(C106/20)-1)</f>
        <v>1127.39741738396</v>
      </c>
      <c r="F106" s="22" t="n">
        <f aca="false">$C$18/(10^(C106/20)-1)</f>
        <v>340.962285413045</v>
      </c>
      <c r="G106" s="22"/>
      <c r="H106" s="22" t="n">
        <v>1000</v>
      </c>
      <c r="I106" s="22" t="s">
        <v>36</v>
      </c>
      <c r="J106" s="22" t="n">
        <v>330</v>
      </c>
      <c r="K106" s="22" t="s">
        <v>36</v>
      </c>
      <c r="L106" s="23" t="n">
        <f aca="false">(H106-E106)/E106</f>
        <v>-0.113001338675741</v>
      </c>
      <c r="M106" s="23" t="n">
        <f aca="false">(J106-F106)/F106</f>
        <v>-0.0321510204560166</v>
      </c>
      <c r="N106" s="22" t="n">
        <f aca="false">U106*Y106/(U106+Y106)</f>
        <v>598.465074703103</v>
      </c>
      <c r="O106" s="23" t="n">
        <f aca="false">(N106-$C$19)/$C$19</f>
        <v>-0.0347337504788661</v>
      </c>
      <c r="P106" s="23" t="e">
        <f aca="false">#REF!</f>
        <v>#REF!</v>
      </c>
      <c r="Q106" s="23" t="n">
        <f aca="false">-20*LOG10(Z106)</f>
        <v>8.59825212279782</v>
      </c>
      <c r="R106" s="23" t="n">
        <f aca="false">(Q106-C106)/C106</f>
        <v>-0.0446386530224648</v>
      </c>
      <c r="S106" s="24" t="n">
        <f aca="false">Q106-C106</f>
        <v>-0.401747877202183</v>
      </c>
      <c r="T106" s="1" t="n">
        <f aca="false">($C$18^2+2*J106*$C$18)/J106</f>
        <v>2404.84848484849</v>
      </c>
      <c r="U106" s="1" t="n">
        <f aca="false">($C$18^2+2*J106*$C$18)/$C$18</f>
        <v>1280</v>
      </c>
      <c r="V106" s="1" t="n">
        <f aca="false">($C$18^2+2*J106*$C$18)/$C$18</f>
        <v>1280</v>
      </c>
      <c r="W106" s="1" t="n">
        <f aca="false">H106*T106/(H106+T106)</f>
        <v>706.301174795301</v>
      </c>
      <c r="X106" s="1" t="n">
        <f aca="false">V106*$C$19/(V106+$C$19)</f>
        <v>417.684210526316</v>
      </c>
      <c r="Y106" s="1" t="n">
        <f aca="false">W106+X106</f>
        <v>1123.98538532162</v>
      </c>
      <c r="Z106" s="1" t="n">
        <f aca="false">X106/Y106</f>
        <v>0.371610001322926</v>
      </c>
      <c r="AA106" s="20" t="n">
        <f aca="false">-Q106</f>
        <v>-8.59825212279782</v>
      </c>
    </row>
    <row r="107" customFormat="false" ht="13.8" hidden="false" customHeight="false" outlineLevel="0" collapsed="false">
      <c r="B107" s="21" t="n">
        <v>11</v>
      </c>
      <c r="C107" s="22" t="n">
        <v>10</v>
      </c>
      <c r="D107" s="22"/>
      <c r="E107" s="22" t="n">
        <f aca="false">$C$18*(10^(C107/20)-1)</f>
        <v>1340.6121493044</v>
      </c>
      <c r="F107" s="22" t="n">
        <f aca="false">$C$18/(10^(C107/20)-1)</f>
        <v>286.734683256044</v>
      </c>
      <c r="G107" s="22"/>
      <c r="H107" s="22" t="n">
        <v>1200</v>
      </c>
      <c r="I107" s="22" t="s">
        <v>36</v>
      </c>
      <c r="J107" s="22" t="n">
        <v>270</v>
      </c>
      <c r="K107" s="22" t="s">
        <v>36</v>
      </c>
      <c r="L107" s="23" t="n">
        <f aca="false">(H107-E107)/E107</f>
        <v>-0.104886524694972</v>
      </c>
      <c r="M107" s="23" t="n">
        <f aca="false">(J107-F107)/F107</f>
        <v>-0.0583629544428024</v>
      </c>
      <c r="N107" s="22" t="n">
        <f aca="false">U107*Y107/(U107+Y107)</f>
        <v>597.304242424242</v>
      </c>
      <c r="O107" s="23" t="n">
        <f aca="false">(N107-$C$19)/$C$19</f>
        <v>-0.0366060606060607</v>
      </c>
      <c r="P107" s="23" t="e">
        <f aca="false">#REF!</f>
        <v>#REF!</v>
      </c>
      <c r="Q107" s="23" t="n">
        <f aca="false">-20*LOG10(Z107)</f>
        <v>9.6790054275579</v>
      </c>
      <c r="R107" s="23" t="n">
        <f aca="false">(Q107-C107)/C107</f>
        <v>-0.03209945724421</v>
      </c>
      <c r="S107" s="24" t="n">
        <f aca="false">Q107-C107</f>
        <v>-0.3209945724421</v>
      </c>
      <c r="T107" s="1" t="n">
        <f aca="false">($C$18^2+2*J107*$C$18)/J107</f>
        <v>2663.7037037037</v>
      </c>
      <c r="U107" s="1" t="n">
        <f aca="false">($C$18^2+2*J107*$C$18)/$C$18</f>
        <v>1160</v>
      </c>
      <c r="V107" s="1" t="n">
        <f aca="false">($C$18^2+2*J107*$C$18)/$C$18</f>
        <v>1160</v>
      </c>
      <c r="W107" s="1" t="n">
        <f aca="false">H107*T107/(H107+T107)</f>
        <v>827.300613496932</v>
      </c>
      <c r="X107" s="1" t="n">
        <f aca="false">V107*$C$19/(V107+$C$19)</f>
        <v>404.044943820225</v>
      </c>
      <c r="Y107" s="1" t="n">
        <f aca="false">W107+X107</f>
        <v>1231.34555731716</v>
      </c>
      <c r="Z107" s="1" t="n">
        <f aca="false">X107/Y107</f>
        <v>0.328132863613488</v>
      </c>
      <c r="AA107" s="20" t="n">
        <f aca="false">-Q107</f>
        <v>-9.6790054275579</v>
      </c>
    </row>
    <row r="108" customFormat="false" ht="13.8" hidden="false" customHeight="false" outlineLevel="0" collapsed="false">
      <c r="B108" s="21" t="n">
        <v>12</v>
      </c>
      <c r="C108" s="22" t="n">
        <v>11</v>
      </c>
      <c r="D108" s="22"/>
      <c r="E108" s="22" t="n">
        <f aca="false">$C$18*(10^(C108/20)-1)</f>
        <v>1579.84301324817</v>
      </c>
      <c r="F108" s="22" t="n">
        <f aca="false">$C$18/(10^(C108/20)-1)</f>
        <v>243.315314734767</v>
      </c>
      <c r="G108" s="22"/>
      <c r="H108" s="22" t="n">
        <v>1500</v>
      </c>
      <c r="I108" s="22" t="s">
        <v>36</v>
      </c>
      <c r="J108" s="22" t="n">
        <v>220</v>
      </c>
      <c r="K108" s="22" t="s">
        <v>36</v>
      </c>
      <c r="L108" s="23" t="n">
        <f aca="false">(H108-E108)/E108</f>
        <v>-0.0505385741359265</v>
      </c>
      <c r="M108" s="23" t="n">
        <f aca="false">(J108-F108)/F108</f>
        <v>-0.0958234575582805</v>
      </c>
      <c r="N108" s="22" t="n">
        <f aca="false">U108*Y108/(U108+Y108)</f>
        <v>601.345132743363</v>
      </c>
      <c r="O108" s="23" t="n">
        <f aca="false">(N108-$C$19)/$C$19</f>
        <v>-0.0300884955752213</v>
      </c>
      <c r="P108" s="23" t="e">
        <f aca="false">#REF!</f>
        <v>#REF!</v>
      </c>
      <c r="Q108" s="23" t="n">
        <f aca="false">-20*LOG10(Z108)</f>
        <v>11.0111077155818</v>
      </c>
      <c r="R108" s="23" t="n">
        <f aca="false">(Q108-C108)/C108</f>
        <v>0.00100979232561778</v>
      </c>
      <c r="S108" s="24" t="n">
        <f aca="false">Q108-C108</f>
        <v>0.0111077155817956</v>
      </c>
      <c r="T108" s="1" t="n">
        <f aca="false">($C$18^2+2*J108*$C$18)/J108</f>
        <v>2987.27272727273</v>
      </c>
      <c r="U108" s="1" t="n">
        <f aca="false">($C$18^2+2*J108*$C$18)/$C$18</f>
        <v>1060</v>
      </c>
      <c r="V108" s="1" t="n">
        <f aca="false">($C$18^2+2*J108*$C$18)/$C$18</f>
        <v>1060</v>
      </c>
      <c r="W108" s="1" t="n">
        <f aca="false">H108*T108/(H108+T108)</f>
        <v>998.581847649919</v>
      </c>
      <c r="X108" s="1" t="n">
        <f aca="false">V108*$C$19/(V108+$C$19)</f>
        <v>391.190476190476</v>
      </c>
      <c r="Y108" s="1" t="n">
        <f aca="false">W108+X108</f>
        <v>1389.7723238404</v>
      </c>
      <c r="Z108" s="1" t="n">
        <f aca="false">X108/Y108</f>
        <v>0.281478102189781</v>
      </c>
      <c r="AA108" s="20" t="n">
        <f aca="false">-Q108</f>
        <v>-11.0111077155818</v>
      </c>
    </row>
    <row r="109" customFormat="false" ht="13.8" hidden="false" customHeight="false" outlineLevel="0" collapsed="false">
      <c r="B109" s="21" t="n">
        <v>13</v>
      </c>
      <c r="C109" s="25" t="n">
        <v>12.5</v>
      </c>
      <c r="D109" s="22"/>
      <c r="E109" s="22" t="n">
        <f aca="false">$C$18*(10^(C109/20)-1)</f>
        <v>1994.51832125721</v>
      </c>
      <c r="F109" s="22" t="n">
        <f aca="false">$C$18/(10^(C109/20)-1)</f>
        <v>192.728237140334</v>
      </c>
      <c r="G109" s="22"/>
      <c r="H109" s="22" t="n">
        <v>1800</v>
      </c>
      <c r="I109" s="22" t="s">
        <v>36</v>
      </c>
      <c r="J109" s="22" t="n">
        <v>180</v>
      </c>
      <c r="K109" s="22" t="s">
        <v>36</v>
      </c>
      <c r="L109" s="23" t="n">
        <f aca="false">(H109-E109)/E109</f>
        <v>-0.0975264650036399</v>
      </c>
      <c r="M109" s="23" t="n">
        <f aca="false">(J109-F109)/F109</f>
        <v>-0.0660424094008903</v>
      </c>
      <c r="N109" s="22" t="n">
        <f aca="false">U109*Y109/(U109+Y109)</f>
        <v>600.954124707558</v>
      </c>
      <c r="O109" s="23" t="n">
        <f aca="false">(N109-$C$19)/$C$19</f>
        <v>-0.0307191536974875</v>
      </c>
      <c r="P109" s="23" t="e">
        <f aca="false">#REF!</f>
        <v>#REF!</v>
      </c>
      <c r="Q109" s="23" t="n">
        <f aca="false">-20*LOG10(Z109)</f>
        <v>12.2375567682657</v>
      </c>
      <c r="R109" s="23" t="n">
        <f aca="false">(Q109-C109)/C109</f>
        <v>-0.0209954585387456</v>
      </c>
      <c r="S109" s="24" t="n">
        <f aca="false">Q109-C109</f>
        <v>-0.26244323173432</v>
      </c>
      <c r="T109" s="1" t="n">
        <f aca="false">($C$18^2+2*J109*$C$18)/J109</f>
        <v>3375.55555555556</v>
      </c>
      <c r="U109" s="1" t="n">
        <f aca="false">($C$18^2+2*J109*$C$18)/$C$18</f>
        <v>980</v>
      </c>
      <c r="V109" s="1" t="n">
        <f aca="false">($C$18^2+2*J109*$C$18)/$C$18</f>
        <v>980</v>
      </c>
      <c r="W109" s="1" t="n">
        <f aca="false">H109*T109/(H109+T109)</f>
        <v>1173.98024903392</v>
      </c>
      <c r="X109" s="1" t="n">
        <f aca="false">V109*$C$19/(V109+$C$19)</f>
        <v>379.75</v>
      </c>
      <c r="Y109" s="1" t="n">
        <f aca="false">W109+X109</f>
        <v>1553.73024903392</v>
      </c>
      <c r="Z109" s="1" t="n">
        <f aca="false">X109/Y109</f>
        <v>0.244411795571414</v>
      </c>
      <c r="AA109" s="20" t="n">
        <f aca="false">-Q109</f>
        <v>-12.2375567682657</v>
      </c>
    </row>
    <row r="110" customFormat="false" ht="13.8" hidden="false" customHeight="false" outlineLevel="0" collapsed="false">
      <c r="B110" s="21" t="n">
        <v>14</v>
      </c>
      <c r="C110" s="22" t="n">
        <v>14</v>
      </c>
      <c r="D110" s="22"/>
      <c r="E110" s="22" t="n">
        <f aca="false">$C$18*(10^(C110/20)-1)</f>
        <v>2487.36084848909</v>
      </c>
      <c r="F110" s="22" t="n">
        <f aca="false">$C$18/(10^(C110/20)-1)</f>
        <v>154.541308404648</v>
      </c>
      <c r="G110" s="22"/>
      <c r="H110" s="22" t="n">
        <v>2200</v>
      </c>
      <c r="I110" s="22" t="s">
        <v>36</v>
      </c>
      <c r="J110" s="22" t="n">
        <v>150</v>
      </c>
      <c r="K110" s="22" t="s">
        <v>36</v>
      </c>
      <c r="L110" s="23" t="n">
        <f aca="false">(H110-E110)/E110</f>
        <v>-0.115528411836039</v>
      </c>
      <c r="M110" s="23" t="n">
        <f aca="false">(J110-F110)/F110</f>
        <v>-0.0293857250953092</v>
      </c>
      <c r="N110" s="22" t="n">
        <f aca="false">U110*Y110/(U110+Y110)</f>
        <v>604.659328663695</v>
      </c>
      <c r="O110" s="23" t="n">
        <f aca="false">(N110-$C$19)/$C$19</f>
        <v>-0.0247430182843628</v>
      </c>
      <c r="P110" s="23" t="e">
        <f aca="false">#REF!</f>
        <v>#REF!</v>
      </c>
      <c r="Q110" s="23" t="n">
        <f aca="false">-20*LOG10(Z110)</f>
        <v>13.5571960202345</v>
      </c>
      <c r="R110" s="23" t="n">
        <f aca="false">(Q110-C110)/C110</f>
        <v>-0.0316288556975361</v>
      </c>
      <c r="S110" s="24" t="n">
        <f aca="false">Q110-C110</f>
        <v>-0.442803979765506</v>
      </c>
      <c r="T110" s="1" t="n">
        <f aca="false">($C$18^2+2*J110*$C$18)/J110</f>
        <v>3802.66666666667</v>
      </c>
      <c r="U110" s="1" t="n">
        <f aca="false">($C$18^2+2*J110*$C$18)/$C$18</f>
        <v>920</v>
      </c>
      <c r="V110" s="1" t="n">
        <f aca="false">($C$18^2+2*J110*$C$18)/$C$18</f>
        <v>920</v>
      </c>
      <c r="W110" s="1" t="n">
        <f aca="false">H110*T110/(H110+T110)</f>
        <v>1393.69169258108</v>
      </c>
      <c r="X110" s="1" t="n">
        <f aca="false">V110*$C$19/(V110+$C$19)</f>
        <v>370.38961038961</v>
      </c>
      <c r="Y110" s="1" t="n">
        <f aca="false">W110+X110</f>
        <v>1764.08130297069</v>
      </c>
      <c r="Z110" s="1" t="n">
        <f aca="false">X110/Y110</f>
        <v>0.209961757298759</v>
      </c>
      <c r="AA110" s="20" t="n">
        <f aca="false">-Q110</f>
        <v>-13.5571960202345</v>
      </c>
    </row>
    <row r="111" customFormat="false" ht="13.8" hidden="false" customHeight="false" outlineLevel="0" collapsed="false">
      <c r="B111" s="21" t="n">
        <v>15</v>
      </c>
      <c r="C111" s="22" t="n">
        <v>16</v>
      </c>
      <c r="D111" s="22"/>
      <c r="E111" s="22" t="n">
        <f aca="false">$C$18*(10^(C111/20)-1)</f>
        <v>3291.9355357772</v>
      </c>
      <c r="F111" s="22" t="n">
        <f aca="false">$C$18/(10^(C111/20)-1)</f>
        <v>116.770208839842</v>
      </c>
      <c r="G111" s="22"/>
      <c r="H111" s="22" t="n">
        <v>3000</v>
      </c>
      <c r="I111" s="22" t="s">
        <v>36</v>
      </c>
      <c r="J111" s="22" t="n">
        <v>100</v>
      </c>
      <c r="K111" s="22" t="s">
        <v>36</v>
      </c>
      <c r="L111" s="23" t="n">
        <f aca="false">(H111-E111)/E111</f>
        <v>-0.0886820329877071</v>
      </c>
      <c r="M111" s="23" t="n">
        <f aca="false">(J111-F111)/F111</f>
        <v>-0.143617186322269</v>
      </c>
      <c r="N111" s="22" t="n">
        <f aca="false">U111*Y111/(U111+Y111)</f>
        <v>600.243147323114</v>
      </c>
      <c r="O111" s="23" t="n">
        <f aca="false">(N111-$C$19)/$C$19</f>
        <v>-0.0318658914143322</v>
      </c>
      <c r="P111" s="23" t="e">
        <f aca="false">#REF!</f>
        <v>#REF!</v>
      </c>
      <c r="Q111" s="23" t="n">
        <f aca="false">-20*LOG10(Z111)</f>
        <v>16.0471117334195</v>
      </c>
      <c r="R111" s="23" t="n">
        <f aca="false">(Q111-C111)/C111</f>
        <v>0.00294448333871911</v>
      </c>
      <c r="S111" s="24" t="n">
        <f aca="false">Q111-C111</f>
        <v>0.0471117334195057</v>
      </c>
      <c r="T111" s="1" t="n">
        <f aca="false">($C$18^2+2*J111*$C$18)/J111</f>
        <v>5084</v>
      </c>
      <c r="U111" s="1" t="n">
        <f aca="false">($C$18^2+2*J111*$C$18)/$C$18</f>
        <v>820</v>
      </c>
      <c r="V111" s="1" t="n">
        <f aca="false">($C$18^2+2*J111*$C$18)/$C$18</f>
        <v>820</v>
      </c>
      <c r="W111" s="1" t="n">
        <f aca="false">H111*T111/(H111+T111)</f>
        <v>1886.68975754577</v>
      </c>
      <c r="X111" s="1" t="n">
        <f aca="false">V111*$C$19/(V111+$C$19)</f>
        <v>353.055555555556</v>
      </c>
      <c r="Y111" s="1" t="n">
        <f aca="false">W111+X111</f>
        <v>2239.74531310133</v>
      </c>
      <c r="Z111" s="1" t="n">
        <f aca="false">X111/Y111</f>
        <v>0.157632009983621</v>
      </c>
      <c r="AA111" s="20" t="n">
        <f aca="false">-Q111</f>
        <v>-16.0471117334195</v>
      </c>
    </row>
    <row r="112" customFormat="false" ht="13.8" hidden="false" customHeight="false" outlineLevel="0" collapsed="false">
      <c r="B112" s="21" t="n">
        <v>16</v>
      </c>
      <c r="C112" s="22" t="n">
        <v>18</v>
      </c>
      <c r="D112" s="22"/>
      <c r="E112" s="22" t="n">
        <f aca="false">$C$18*(10^(C112/20)-1)</f>
        <v>4304.83505529055</v>
      </c>
      <c r="F112" s="22" t="n">
        <f aca="false">$C$18/(10^(C112/20)-1)</f>
        <v>89.2949427940523</v>
      </c>
      <c r="G112" s="22"/>
      <c r="H112" s="22" t="n">
        <v>3900</v>
      </c>
      <c r="I112" s="22" t="s">
        <v>36</v>
      </c>
      <c r="J112" s="22" t="n">
        <v>75</v>
      </c>
      <c r="K112" s="22" t="s">
        <v>36</v>
      </c>
      <c r="L112" s="23" t="n">
        <f aca="false">(H112-E112)/E112</f>
        <v>-0.0940419435567021</v>
      </c>
      <c r="M112" s="23" t="n">
        <f aca="false">(J112-F112)/F112</f>
        <v>-0.16008681283353</v>
      </c>
      <c r="N112" s="22" t="n">
        <f aca="false">U112*Y112/(U112+Y112)</f>
        <v>602.123707782327</v>
      </c>
      <c r="O112" s="23" t="n">
        <f aca="false">(N112-$C$19)/$C$19</f>
        <v>-0.0288327293833436</v>
      </c>
      <c r="P112" s="23" t="e">
        <f aca="false">#REF!</f>
        <v>#REF!</v>
      </c>
      <c r="Q112" s="23" t="n">
        <f aca="false">-20*LOG10(Z112)</f>
        <v>18.1063893878927</v>
      </c>
      <c r="R112" s="23" t="n">
        <f aca="false">(Q112-C112)/C112</f>
        <v>0.00591052154959648</v>
      </c>
      <c r="S112" s="24" t="n">
        <f aca="false">Q112-C112</f>
        <v>0.106389387892737</v>
      </c>
      <c r="T112" s="1" t="n">
        <f aca="false">($C$18^2+2*J112*$C$18)/J112</f>
        <v>6365.33333333333</v>
      </c>
      <c r="U112" s="1" t="n">
        <f aca="false">($C$18^2+2*J112*$C$18)/$C$18</f>
        <v>770</v>
      </c>
      <c r="V112" s="1" t="n">
        <f aca="false">($C$18^2+2*J112*$C$18)/$C$18</f>
        <v>770</v>
      </c>
      <c r="W112" s="1" t="n">
        <f aca="false">H112*T112/(H112+T112)</f>
        <v>2418.31406676192</v>
      </c>
      <c r="X112" s="1" t="n">
        <f aca="false">V112*$C$19/(V112+$C$19)</f>
        <v>343.453237410072</v>
      </c>
      <c r="Y112" s="1" t="n">
        <f aca="false">W112+X112</f>
        <v>2761.76730417199</v>
      </c>
      <c r="Z112" s="1" t="n">
        <f aca="false">X112/Y112</f>
        <v>0.124359947665121</v>
      </c>
      <c r="AA112" s="20" t="n">
        <f aca="false">-Q112</f>
        <v>-18.1063893878927</v>
      </c>
    </row>
    <row r="113" customFormat="false" ht="13.8" hidden="false" customHeight="false" outlineLevel="0" collapsed="false">
      <c r="B113" s="21" t="n">
        <v>17</v>
      </c>
      <c r="C113" s="22" t="n">
        <v>20</v>
      </c>
      <c r="D113" s="22"/>
      <c r="E113" s="22" t="n">
        <f aca="false">$C$18*(10^(C113/20)-1)</f>
        <v>5580</v>
      </c>
      <c r="F113" s="22" t="n">
        <f aca="false">$C$18/(10^(C113/20)-1)</f>
        <v>68.8888888888889</v>
      </c>
      <c r="G113" s="22"/>
      <c r="H113" s="22" t="n">
        <v>5000</v>
      </c>
      <c r="I113" s="22" t="s">
        <v>36</v>
      </c>
      <c r="J113" s="22" t="n">
        <v>56</v>
      </c>
      <c r="K113" s="22" t="s">
        <v>36</v>
      </c>
      <c r="L113" s="23" t="n">
        <f aca="false">(H113-E113)/E113</f>
        <v>-0.103942652329749</v>
      </c>
      <c r="M113" s="23" t="n">
        <f aca="false">(J113-F113)/F113</f>
        <v>-0.187096774193548</v>
      </c>
      <c r="N113" s="22" t="n">
        <f aca="false">U113*Y113/(U113+Y113)</f>
        <v>603.19329476647</v>
      </c>
      <c r="O113" s="23" t="n">
        <f aca="false">(N113-$C$19)/$C$19</f>
        <v>-0.0271075890863393</v>
      </c>
      <c r="P113" s="23" t="e">
        <f aca="false">#REF!</f>
        <v>#REF!</v>
      </c>
      <c r="Q113" s="23" t="n">
        <f aca="false">-20*LOG10(Z113)</f>
        <v>20.1820607158482</v>
      </c>
      <c r="R113" s="23" t="n">
        <f aca="false">(Q113-C113)/C113</f>
        <v>0.00910303579241205</v>
      </c>
      <c r="S113" s="24" t="n">
        <f aca="false">Q113-C113</f>
        <v>0.182060715848241</v>
      </c>
      <c r="T113" s="1" t="n">
        <f aca="false">($C$18^2+2*J113*$C$18)/J113</f>
        <v>8104.28571428572</v>
      </c>
      <c r="U113" s="1" t="n">
        <f aca="false">($C$18^2+2*J113*$C$18)/$C$18</f>
        <v>732</v>
      </c>
      <c r="V113" s="1" t="n">
        <f aca="false">($C$18^2+2*J113*$C$18)/$C$18</f>
        <v>732</v>
      </c>
      <c r="W113" s="1" t="n">
        <f aca="false">H113*T113/(H113+T113)</f>
        <v>3092.22718848795</v>
      </c>
      <c r="X113" s="1" t="n">
        <f aca="false">V113*$C$19/(V113+$C$19)</f>
        <v>335.680473372781</v>
      </c>
      <c r="Y113" s="1" t="n">
        <f aca="false">W113+X113</f>
        <v>3427.90766186074</v>
      </c>
      <c r="Z113" s="1" t="n">
        <f aca="false">X113/Y113</f>
        <v>0.0979257630266993</v>
      </c>
      <c r="AA113" s="20" t="n">
        <f aca="false">-Q113</f>
        <v>-20.1820607158482</v>
      </c>
    </row>
    <row r="114" customFormat="false" ht="13.8" hidden="false" customHeight="false" outlineLevel="0" collapsed="false">
      <c r="B114" s="21" t="n">
        <v>18</v>
      </c>
      <c r="C114" s="22" t="n">
        <v>22</v>
      </c>
      <c r="D114" s="22"/>
      <c r="E114" s="22" t="n">
        <f aca="false">$C$18*(10^(C114/20)-1)</f>
        <v>7185.33755312384</v>
      </c>
      <c r="F114" s="22" t="n">
        <f aca="false">$C$18/(10^(C114/20)-1)</f>
        <v>53.4978346052624</v>
      </c>
      <c r="G114" s="22"/>
      <c r="H114" s="22" t="n">
        <v>6200</v>
      </c>
      <c r="I114" s="22" t="s">
        <v>36</v>
      </c>
      <c r="J114" s="22" t="n">
        <v>39</v>
      </c>
      <c r="K114" s="22" t="s">
        <v>36</v>
      </c>
      <c r="L114" s="23" t="n">
        <f aca="false">(H114-E114)/E114</f>
        <v>-0.137131699915122</v>
      </c>
      <c r="M114" s="23" t="n">
        <f aca="false">(J114-F114)/F114</f>
        <v>-0.270998531290766</v>
      </c>
      <c r="N114" s="22" t="n">
        <f aca="false">U114*Y114/(U114+Y114)</f>
        <v>600.635524171646</v>
      </c>
      <c r="O114" s="23" t="n">
        <f aca="false">(N114-$C$19)/$C$19</f>
        <v>-0.0312330255296034</v>
      </c>
      <c r="P114" s="23" t="e">
        <f aca="false">#REF!</f>
        <v>#REF!</v>
      </c>
      <c r="Q114" s="23" t="n">
        <f aca="false">-20*LOG10(Z114)</f>
        <v>22.3546841060831</v>
      </c>
      <c r="R114" s="23" t="n">
        <f aca="false">(Q114-C114)/C114</f>
        <v>0.0161220048219593</v>
      </c>
      <c r="S114" s="24" t="n">
        <f aca="false">Q114-C114</f>
        <v>0.354684106083106</v>
      </c>
      <c r="T114" s="1" t="n">
        <f aca="false">($C$18^2+2*J114*$C$18)/J114</f>
        <v>11096.4102564103</v>
      </c>
      <c r="U114" s="1" t="n">
        <f aca="false">($C$18^2+2*J114*$C$18)/$C$18</f>
        <v>698</v>
      </c>
      <c r="V114" s="1" t="n">
        <f aca="false">($C$18^2+2*J114*$C$18)/$C$18</f>
        <v>698</v>
      </c>
      <c r="W114" s="1" t="n">
        <f aca="false">H114*T114/(H114+T114)</f>
        <v>3977.57352941176</v>
      </c>
      <c r="X114" s="1" t="n">
        <f aca="false">V114*$C$19/(V114+$C$19)</f>
        <v>328.34597875569</v>
      </c>
      <c r="Y114" s="1" t="n">
        <f aca="false">W114+X114</f>
        <v>4305.91950816745</v>
      </c>
      <c r="Z114" s="1" t="n">
        <f aca="false">X114/Y114</f>
        <v>0.0762545556490048</v>
      </c>
      <c r="AA114" s="20" t="n">
        <f aca="false">-Q114</f>
        <v>-22.3546841060831</v>
      </c>
    </row>
    <row r="115" customFormat="false" ht="13.8" hidden="false" customHeight="false" outlineLevel="0" collapsed="false">
      <c r="B115" s="21" t="n">
        <v>19</v>
      </c>
      <c r="C115" s="22" t="n">
        <v>24</v>
      </c>
      <c r="D115" s="22"/>
      <c r="E115" s="22" t="n">
        <f aca="false">$C$18*(10^(C115/20)-1)</f>
        <v>9206.3377932589</v>
      </c>
      <c r="F115" s="22" t="n">
        <f aca="false">$C$18/(10^(C115/20)-1)</f>
        <v>41.7538448655954</v>
      </c>
      <c r="G115" s="22"/>
      <c r="H115" s="22" t="n">
        <v>7500</v>
      </c>
      <c r="I115" s="22" t="s">
        <v>36</v>
      </c>
      <c r="J115" s="22" t="n">
        <v>30</v>
      </c>
      <c r="K115" s="22" t="s">
        <v>36</v>
      </c>
      <c r="L115" s="23" t="n">
        <f aca="false">(H115-E115)/E115</f>
        <v>-0.185343817658779</v>
      </c>
      <c r="M115" s="23" t="n">
        <f aca="false">(J115-F115)/F115</f>
        <v>-0.281503293970429</v>
      </c>
      <c r="N115" s="22" t="n">
        <f aca="false">U115*Y115/(U115+Y115)</f>
        <v>601.554025048062</v>
      </c>
      <c r="O115" s="23" t="n">
        <f aca="false">(N115-$C$19)/$C$19</f>
        <v>-0.0297515725031265</v>
      </c>
      <c r="P115" s="23" t="e">
        <f aca="false">#REF!</f>
        <v>#REF!</v>
      </c>
      <c r="Q115" s="23" t="n">
        <f aca="false">-20*LOG10(Z115)</f>
        <v>24.1251126984291</v>
      </c>
      <c r="R115" s="23" t="n">
        <f aca="false">(Q115-C115)/C115</f>
        <v>0.00521302910121217</v>
      </c>
      <c r="S115" s="24" t="n">
        <f aca="false">Q115-C115</f>
        <v>0.125112698429092</v>
      </c>
      <c r="T115" s="1" t="n">
        <f aca="false">($C$18^2+2*J115*$C$18)/J115</f>
        <v>14053.3333333333</v>
      </c>
      <c r="U115" s="1" t="n">
        <f aca="false">($C$18^2+2*J115*$C$18)/$C$18</f>
        <v>680</v>
      </c>
      <c r="V115" s="1" t="n">
        <f aca="false">($C$18^2+2*J115*$C$18)/$C$18</f>
        <v>680</v>
      </c>
      <c r="W115" s="1" t="n">
        <f aca="false">H115*T115/(H115+T115)</f>
        <v>4890.19486545005</v>
      </c>
      <c r="X115" s="1" t="n">
        <f aca="false">V115*$C$19/(V115+$C$19)</f>
        <v>324.307692307692</v>
      </c>
      <c r="Y115" s="1" t="n">
        <f aca="false">W115+X115</f>
        <v>5214.50255775774</v>
      </c>
      <c r="Z115" s="1" t="n">
        <f aca="false">X115/Y115</f>
        <v>0.062193409383837</v>
      </c>
      <c r="AA115" s="20" t="n">
        <f aca="false">-Q115</f>
        <v>-24.1251126984291</v>
      </c>
    </row>
    <row r="116" customFormat="false" ht="13.8" hidden="false" customHeight="false" outlineLevel="0" collapsed="false">
      <c r="B116" s="21" t="n">
        <v>20</v>
      </c>
      <c r="C116" s="22" t="n">
        <v>26</v>
      </c>
      <c r="D116" s="22"/>
      <c r="E116" s="22" t="n">
        <f aca="false">$C$18*(10^(C116/20)-1)</f>
        <v>11750.6263528071</v>
      </c>
      <c r="F116" s="22" t="n">
        <f aca="false">$C$18/(10^(C116/20)-1)</f>
        <v>32.713149789515</v>
      </c>
      <c r="G116" s="22"/>
      <c r="H116" s="22" t="n">
        <v>9100</v>
      </c>
      <c r="I116" s="22" t="s">
        <v>36</v>
      </c>
      <c r="J116" s="22" t="n">
        <v>20</v>
      </c>
      <c r="K116" s="22" t="s">
        <v>36</v>
      </c>
      <c r="L116" s="23" t="n">
        <f aca="false">(H116-E116)/E116</f>
        <v>-0.225573196970377</v>
      </c>
      <c r="M116" s="23" t="n">
        <f aca="false">(J116-F116)/F116</f>
        <v>-0.388625059687458</v>
      </c>
      <c r="N116" s="22" t="n">
        <f aca="false">U116*Y116/(U116+Y116)</f>
        <v>600.15058525783</v>
      </c>
      <c r="O116" s="23" t="n">
        <f aca="false">(N116-$C$19)/$C$19</f>
        <v>-0.0320151850680165</v>
      </c>
      <c r="P116" s="23" t="e">
        <f aca="false">#REF!</f>
        <v>#REF!</v>
      </c>
      <c r="Q116" s="23" t="n">
        <f aca="false">-20*LOG10(Z116)</f>
        <v>26.3203721246971</v>
      </c>
      <c r="R116" s="23" t="n">
        <f aca="false">(Q116-C116)/C116</f>
        <v>0.0123220047960421</v>
      </c>
      <c r="S116" s="24" t="n">
        <f aca="false">Q116-C116</f>
        <v>0.320372124697094</v>
      </c>
      <c r="T116" s="1" t="n">
        <f aca="false">($C$18^2+2*J116*$C$18)/J116</f>
        <v>20460</v>
      </c>
      <c r="U116" s="1" t="n">
        <f aca="false">($C$18^2+2*J116*$C$18)/$C$18</f>
        <v>660</v>
      </c>
      <c r="V116" s="1" t="n">
        <f aca="false">($C$18^2+2*J116*$C$18)/$C$18</f>
        <v>660</v>
      </c>
      <c r="W116" s="1" t="n">
        <f aca="false">H116*T116/(H116+T116)</f>
        <v>6298.57916102842</v>
      </c>
      <c r="X116" s="1" t="n">
        <f aca="false">V116*$C$19/(V116+$C$19)</f>
        <v>319.6875</v>
      </c>
      <c r="Y116" s="1" t="n">
        <f aca="false">W116+X116</f>
        <v>6618.26666102842</v>
      </c>
      <c r="Z116" s="1" t="n">
        <f aca="false">X116/Y116</f>
        <v>0.0483038107065821</v>
      </c>
      <c r="AA116" s="20" t="n">
        <f aca="false">-Q116</f>
        <v>-26.3203721246971</v>
      </c>
    </row>
    <row r="117" customFormat="false" ht="13.8" hidden="false" customHeight="false" outlineLevel="0" collapsed="false">
      <c r="B117" s="21" t="n">
        <v>21</v>
      </c>
      <c r="C117" s="22" t="n">
        <v>28</v>
      </c>
      <c r="D117" s="22"/>
      <c r="E117" s="22" t="n">
        <f aca="false">$C$18*(10^(C117/20)-1)</f>
        <v>14953.6958753594</v>
      </c>
      <c r="F117" s="22" t="n">
        <f aca="false">$C$18/(10^(C117/20)-1)</f>
        <v>25.70601964919</v>
      </c>
      <c r="G117" s="22"/>
      <c r="H117" s="22" t="n">
        <v>10000</v>
      </c>
      <c r="I117" s="22" t="s">
        <v>36</v>
      </c>
      <c r="J117" s="22" t="n">
        <v>15</v>
      </c>
      <c r="K117" s="22" t="s">
        <v>36</v>
      </c>
      <c r="L117" s="23" t="n">
        <f aca="false">(H117-E117)/E117</f>
        <v>-0.331268999760926</v>
      </c>
      <c r="M117" s="23" t="n">
        <f aca="false">(J117-F117)/F117</f>
        <v>-0.416479089150908</v>
      </c>
      <c r="N117" s="22" t="n">
        <f aca="false">U117*Y117/(U117+Y117)</f>
        <v>598.817939337405</v>
      </c>
      <c r="O117" s="23" t="n">
        <f aca="false">(N117-$C$19)/$C$19</f>
        <v>-0.0341646139719279</v>
      </c>
      <c r="P117" s="23" t="e">
        <f aca="false">#REF!</f>
        <v>#REF!</v>
      </c>
      <c r="Q117" s="23" t="n">
        <f aca="false">-20*LOG10(Z117)</f>
        <v>27.5917813332822</v>
      </c>
      <c r="R117" s="23" t="n">
        <f aca="false">(Q117-C117)/C117</f>
        <v>-0.0145792380970657</v>
      </c>
      <c r="S117" s="24" t="n">
        <f aca="false">Q117-C117</f>
        <v>-0.40821866671784</v>
      </c>
      <c r="T117" s="1" t="n">
        <f aca="false">($C$18^2+2*J117*$C$18)/J117</f>
        <v>26866.6666666667</v>
      </c>
      <c r="U117" s="1" t="n">
        <f aca="false">($C$18^2+2*J117*$C$18)/$C$18</f>
        <v>650</v>
      </c>
      <c r="V117" s="1" t="n">
        <f aca="false">($C$18^2+2*J117*$C$18)/$C$18</f>
        <v>650</v>
      </c>
      <c r="W117" s="1" t="n">
        <f aca="false">H117*T117/(H117+T117)</f>
        <v>7287.5226039783</v>
      </c>
      <c r="X117" s="1" t="n">
        <f aca="false">V117*$C$19/(V117+$C$19)</f>
        <v>317.322834645669</v>
      </c>
      <c r="Y117" s="1" t="n">
        <f aca="false">W117+X117</f>
        <v>7604.84543862397</v>
      </c>
      <c r="Z117" s="1" t="n">
        <f aca="false">X117/Y117</f>
        <v>0.041726401569456</v>
      </c>
      <c r="AA117" s="20" t="n">
        <f aca="false">-Q117</f>
        <v>-27.5917813332822</v>
      </c>
    </row>
    <row r="118" customFormat="false" ht="13.8" hidden="false" customHeight="false" outlineLevel="0" collapsed="false">
      <c r="B118" s="21" t="n">
        <v>22</v>
      </c>
      <c r="C118" s="22" t="n">
        <v>30</v>
      </c>
      <c r="D118" s="22"/>
      <c r="E118" s="22" t="n">
        <f aca="false">$C$18*(10^(C118/20)-1)</f>
        <v>18986.121493044</v>
      </c>
      <c r="F118" s="22" t="n">
        <f aca="false">$C$18/(10^(C118/20)-1)</f>
        <v>20.2463678609049</v>
      </c>
      <c r="G118" s="22"/>
      <c r="H118" s="22" t="n">
        <v>12000</v>
      </c>
      <c r="I118" s="22" t="s">
        <v>36</v>
      </c>
      <c r="J118" s="22" t="n">
        <v>10</v>
      </c>
      <c r="K118" s="22" t="s">
        <v>36</v>
      </c>
      <c r="L118" s="23" t="n">
        <f aca="false">(H118-E118)/E118</f>
        <v>-0.367959379992564</v>
      </c>
      <c r="M118" s="23" t="n">
        <f aca="false">(J118-F118)/F118</f>
        <v>-0.506084248359939</v>
      </c>
      <c r="N118" s="22" t="n">
        <f aca="false">U118*Y118/(U118+Y118)</f>
        <v>599.71890928886</v>
      </c>
      <c r="O118" s="23" t="n">
        <f aca="false">(N118-$C$19)/$C$19</f>
        <v>-0.0327114366308706</v>
      </c>
      <c r="P118" s="23" t="e">
        <f aca="false">#REF!</f>
        <v>#REF!</v>
      </c>
      <c r="Q118" s="23" t="n">
        <f aca="false">-20*LOG10(Z118)</f>
        <v>29.6165075287838</v>
      </c>
      <c r="R118" s="23" t="n">
        <f aca="false">(Q118-C118)/C118</f>
        <v>-0.0127830823738722</v>
      </c>
      <c r="S118" s="24" t="n">
        <f aca="false">Q118-C118</f>
        <v>-0.383492471216165</v>
      </c>
      <c r="T118" s="1" t="n">
        <f aca="false">($C$18^2+2*J118*$C$18)/J118</f>
        <v>39680</v>
      </c>
      <c r="U118" s="1" t="n">
        <f aca="false">($C$18^2+2*J118*$C$18)/$C$18</f>
        <v>640</v>
      </c>
      <c r="V118" s="1" t="n">
        <f aca="false">($C$18^2+2*J118*$C$18)/$C$18</f>
        <v>640</v>
      </c>
      <c r="W118" s="1" t="n">
        <f aca="false">H118*T118/(H118+T118)</f>
        <v>9213.62229102167</v>
      </c>
      <c r="X118" s="1" t="n">
        <f aca="false">V118*$C$19/(V118+$C$19)</f>
        <v>314.920634920635</v>
      </c>
      <c r="Y118" s="1" t="n">
        <f aca="false">W118+X118</f>
        <v>9528.54292594231</v>
      </c>
      <c r="Z118" s="1" t="n">
        <f aca="false">X118/Y118</f>
        <v>0.0330502404584058</v>
      </c>
      <c r="AA118" s="20" t="n">
        <f aca="false">-Q118</f>
        <v>-29.6165075287838</v>
      </c>
    </row>
    <row r="119" customFormat="false" ht="13.8" hidden="false" customHeight="false" outlineLevel="0" collapsed="false">
      <c r="B119" s="21" t="n">
        <v>23</v>
      </c>
      <c r="C119" s="25" t="n">
        <v>32.5</v>
      </c>
      <c r="D119" s="22"/>
      <c r="E119" s="22" t="n">
        <f aca="false">$C$18*(10^(C119/20)-1)</f>
        <v>25525.1832125721</v>
      </c>
      <c r="F119" s="22" t="n">
        <f aca="false">$C$18/(10^(C119/20)-1)</f>
        <v>15.0596372530901</v>
      </c>
      <c r="G119" s="22"/>
      <c r="H119" s="22" t="n">
        <v>15000</v>
      </c>
      <c r="I119" s="22" t="s">
        <v>38</v>
      </c>
      <c r="J119" s="25" t="n">
        <v>4.3</v>
      </c>
      <c r="K119" s="22" t="s">
        <v>36</v>
      </c>
      <c r="L119" s="23" t="n">
        <f aca="false">(H119-E119)/E119</f>
        <v>-0.412345060363291</v>
      </c>
      <c r="M119" s="23" t="n">
        <f aca="false">(J119-F119)/F119</f>
        <v>-0.714468554073725</v>
      </c>
      <c r="N119" s="22" t="n">
        <f aca="false">U119*Y119/(U119+Y119)</f>
        <v>599.989135869831</v>
      </c>
      <c r="O119" s="23" t="n">
        <f aca="false">(N119-$C$19)/$C$19</f>
        <v>-0.0322755873067248</v>
      </c>
      <c r="P119" s="23" t="e">
        <f aca="false">#REF!</f>
        <v>#REF!</v>
      </c>
      <c r="Q119" s="23" t="n">
        <f aca="false">-20*LOG10(Z119)</f>
        <v>32.5128810549462</v>
      </c>
      <c r="R119" s="23" t="n">
        <f aca="false">(Q119-C119)/C119</f>
        <v>0.000396340152192045</v>
      </c>
      <c r="S119" s="24" t="n">
        <f aca="false">Q119-C119</f>
        <v>0.0128810549462415</v>
      </c>
      <c r="T119" s="1" t="n">
        <f aca="false">($C$18^2+2*J119*$C$18)/J119</f>
        <v>90635.3488372093</v>
      </c>
      <c r="U119" s="1" t="n">
        <f aca="false">($C$18^2+2*J119*$C$18)/$C$18</f>
        <v>628.6</v>
      </c>
      <c r="V119" s="1" t="n">
        <f aca="false">($C$18^2+2*J119*$C$18)/$C$18</f>
        <v>628.6</v>
      </c>
      <c r="W119" s="1" t="n">
        <f aca="false">H119*T119/(H119+T119)</f>
        <v>12870.0311734972</v>
      </c>
      <c r="X119" s="1" t="n">
        <f aca="false">V119*$C$19/(V119+$C$19)</f>
        <v>312.135191414384</v>
      </c>
      <c r="Y119" s="1" t="n">
        <f aca="false">W119+X119</f>
        <v>13182.1663649116</v>
      </c>
      <c r="Z119" s="1" t="n">
        <f aca="false">X119/Y119</f>
        <v>0.0236785959738171</v>
      </c>
      <c r="AA119" s="20" t="n">
        <f aca="false">-Q119</f>
        <v>-32.5128810549462</v>
      </c>
    </row>
    <row r="120" customFormat="false" ht="13.8" hidden="false" customHeight="false" outlineLevel="0" collapsed="false">
      <c r="B120" s="21" t="n">
        <v>24</v>
      </c>
      <c r="C120" s="22" t="n">
        <v>35</v>
      </c>
      <c r="D120" s="22"/>
      <c r="E120" s="22" t="n">
        <f aca="false">$C$18*(10^(C120/20)-1)</f>
        <v>34245.1621618016</v>
      </c>
      <c r="F120" s="22" t="n">
        <f aca="false">$C$18/(10^(C120/20)-1)</f>
        <v>11.2249431958823</v>
      </c>
      <c r="G120" s="22"/>
      <c r="H120" s="22" t="n">
        <v>18000</v>
      </c>
      <c r="I120" s="22" t="s">
        <v>38</v>
      </c>
      <c r="J120" s="25" t="n">
        <v>1.5</v>
      </c>
      <c r="K120" s="22" t="s">
        <v>36</v>
      </c>
      <c r="L120" s="23" t="n">
        <f aca="false">(H120-E120)/E120</f>
        <v>-0.474378310286471</v>
      </c>
      <c r="M120" s="23" t="n">
        <f aca="false">(J120-F120)/F120</f>
        <v>-0.866369034228141</v>
      </c>
      <c r="N120" s="22" t="n">
        <f aca="false">U120*Y120/(U120+Y120)</f>
        <v>601.143099796358</v>
      </c>
      <c r="O120" s="23" t="n">
        <f aca="false">(N120-$C$19)/$C$19</f>
        <v>-0.0304143551671641</v>
      </c>
      <c r="P120" s="23" t="e">
        <f aca="false">#REF!</f>
        <v>#REF!</v>
      </c>
      <c r="Q120" s="23" t="n">
        <f aca="false">-20*LOG10(Z120)</f>
        <v>34.829374725014</v>
      </c>
      <c r="R120" s="23" t="n">
        <f aca="false">(Q120-C120)/C120</f>
        <v>-0.00487500785674432</v>
      </c>
      <c r="S120" s="24" t="n">
        <f aca="false">Q120-C120</f>
        <v>-0.170625274986051</v>
      </c>
      <c r="T120" s="1" t="n">
        <f aca="false">($C$18^2+2*J120*$C$18)/J120</f>
        <v>257506.666666667</v>
      </c>
      <c r="U120" s="1" t="n">
        <f aca="false">($C$18^2+2*J120*$C$18)/$C$18</f>
        <v>623</v>
      </c>
      <c r="V120" s="1" t="n">
        <f aca="false">($C$18^2+2*J120*$C$18)/$C$18</f>
        <v>623</v>
      </c>
      <c r="W120" s="1" t="n">
        <f aca="false">H120*T120/(H120+T120)</f>
        <v>16823.9849005469</v>
      </c>
      <c r="X120" s="1" t="n">
        <f aca="false">V120*$C$19/(V120+$C$19)</f>
        <v>310.748189863234</v>
      </c>
      <c r="Y120" s="1" t="n">
        <f aca="false">W120+X120</f>
        <v>17134.7330904101</v>
      </c>
      <c r="Z120" s="1" t="n">
        <f aca="false">X120/Y120</f>
        <v>0.0181355722451931</v>
      </c>
      <c r="AA120" s="20" t="n">
        <f aca="false">-Q120</f>
        <v>-34.829374725014</v>
      </c>
    </row>
    <row r="121" customFormat="false" ht="13.8" hidden="false" customHeight="false" outlineLevel="0" collapsed="false">
      <c r="B121" s="21" t="n">
        <v>25</v>
      </c>
      <c r="C121" s="22" t="n">
        <v>37.5</v>
      </c>
      <c r="D121" s="22"/>
      <c r="E121" s="22" t="n">
        <f aca="false">$C$18*(10^(C121/20)-1)</f>
        <v>45873.4409786123</v>
      </c>
      <c r="F121" s="22" t="n">
        <f aca="false">$C$18/(10^(C121/20)-1)</f>
        <v>8.3795763256395</v>
      </c>
      <c r="G121" s="22"/>
      <c r="H121" s="22" t="n">
        <v>27000</v>
      </c>
      <c r="I121" s="22" t="s">
        <v>38</v>
      </c>
      <c r="J121" s="25" t="n">
        <v>1</v>
      </c>
      <c r="K121" s="22" t="s">
        <v>36</v>
      </c>
      <c r="L121" s="23" t="n">
        <f aca="false">(H121-E121)/E121</f>
        <v>-0.411424139458204</v>
      </c>
      <c r="M121" s="23" t="n">
        <f aca="false">(J121-F121)/F121</f>
        <v>-0.880662224301217</v>
      </c>
      <c r="N121" s="22" t="n">
        <f aca="false">U121*Y121/(U121+Y121)</f>
        <v>607.214149210189</v>
      </c>
      <c r="O121" s="23" t="n">
        <f aca="false">(N121-$C$19)/$C$19</f>
        <v>-0.0206223399835668</v>
      </c>
      <c r="P121" s="23" t="e">
        <f aca="false">#REF!</f>
        <v>#REF!</v>
      </c>
      <c r="Q121" s="23" t="n">
        <f aca="false">-20*LOG10(Z121)</f>
        <v>38.3045093994733</v>
      </c>
      <c r="R121" s="23" t="n">
        <f aca="false">(Q121-C121)/C121</f>
        <v>0.0214535839859557</v>
      </c>
      <c r="S121" s="24" t="n">
        <f aca="false">Q121-C121</f>
        <v>0.804509399473339</v>
      </c>
      <c r="T121" s="1" t="n">
        <f aca="false">($C$18^2+2*J121*$C$18)/J121</f>
        <v>385640</v>
      </c>
      <c r="U121" s="1" t="n">
        <f aca="false">($C$18^2+2*J121*$C$18)/$C$18</f>
        <v>622</v>
      </c>
      <c r="V121" s="1" t="n">
        <f aca="false">($C$18^2+2*J121*$C$18)/$C$18</f>
        <v>622</v>
      </c>
      <c r="W121" s="1" t="n">
        <f aca="false">H121*T121/(H121+T121)</f>
        <v>25233.3268708802</v>
      </c>
      <c r="X121" s="1" t="n">
        <f aca="false">V121*$C$19/(V121+$C$19)</f>
        <v>310.499194847021</v>
      </c>
      <c r="Y121" s="1" t="n">
        <f aca="false">W121+X121</f>
        <v>25543.8260657272</v>
      </c>
      <c r="Z121" s="1" t="n">
        <f aca="false">X121/Y121</f>
        <v>0.0121555476477201</v>
      </c>
      <c r="AA121" s="20" t="n">
        <f aca="false">-Q121</f>
        <v>-38.3045093994733</v>
      </c>
    </row>
    <row r="122" customFormat="false" ht="13.8" hidden="false" customHeight="false" outlineLevel="0" collapsed="false">
      <c r="B122" s="21" t="n">
        <v>26</v>
      </c>
      <c r="C122" s="22" t="n">
        <v>41</v>
      </c>
      <c r="D122" s="22"/>
      <c r="E122" s="22" t="n">
        <f aca="false">$C$18*(10^(C122/20)-1)</f>
        <v>68945.1441667217</v>
      </c>
      <c r="F122" s="22" t="n">
        <f aca="false">$C$18/(10^(C122/20)-1)</f>
        <v>5.57544704048268</v>
      </c>
      <c r="G122" s="22"/>
      <c r="H122" s="22" t="n">
        <v>39000</v>
      </c>
      <c r="I122" s="22" t="s">
        <v>38</v>
      </c>
      <c r="J122" s="25" t="n">
        <v>1</v>
      </c>
      <c r="K122" s="35"/>
      <c r="L122" s="23" t="n">
        <f aca="false">(H122-E122)/E122</f>
        <v>-0.434332896517106</v>
      </c>
      <c r="M122" s="23" t="n">
        <f aca="false">(J122-F122)/F122</f>
        <v>-0.820642184790006</v>
      </c>
      <c r="N122" s="22" t="n">
        <f aca="false">U122*Y122/(U122+Y122)</f>
        <v>611.356886625833</v>
      </c>
      <c r="O122" s="23" t="n">
        <f aca="false">(N122-$C$19)/$C$19</f>
        <v>-0.0139405054422054</v>
      </c>
      <c r="P122" s="23" t="e">
        <f aca="false">#REF!</f>
        <v>#REF!</v>
      </c>
      <c r="Q122" s="23" t="n">
        <f aca="false">-20*LOG10(Z122)</f>
        <v>41.2191205317462</v>
      </c>
      <c r="R122" s="23" t="n">
        <f aca="false">(Q122-C122)/C122</f>
        <v>0.00534440321332072</v>
      </c>
      <c r="S122" s="24" t="n">
        <f aca="false">Q122-C122</f>
        <v>0.21912053174615</v>
      </c>
      <c r="T122" s="1" t="n">
        <f aca="false">($C$18^2+2*J122*$C$18)/J122</f>
        <v>385640</v>
      </c>
      <c r="U122" s="1" t="n">
        <f aca="false">($C$18^2+2*J122*$C$18)/$C$18</f>
        <v>622</v>
      </c>
      <c r="V122" s="1" t="n">
        <f aca="false">($C$18^2+2*J122*$C$18)/$C$18</f>
        <v>622</v>
      </c>
      <c r="W122" s="1" t="n">
        <f aca="false">H122*T122/(H122+T122)</f>
        <v>35418.142426526</v>
      </c>
      <c r="X122" s="1" t="n">
        <f aca="false">V122*$C$19/(V122+$C$19)</f>
        <v>310.499194847021</v>
      </c>
      <c r="Y122" s="1" t="n">
        <f aca="false">W122+X122</f>
        <v>35728.641621373</v>
      </c>
      <c r="Z122" s="1" t="n">
        <f aca="false">X122/Y122</f>
        <v>0.00869048418177978</v>
      </c>
      <c r="AA122" s="20" t="n">
        <f aca="false">-Q122</f>
        <v>-41.2191205317462</v>
      </c>
    </row>
    <row r="123" customFormat="false" ht="13.8" hidden="false" customHeight="false" outlineLevel="0" collapsed="false">
      <c r="B123" s="21" t="n">
        <v>27</v>
      </c>
      <c r="C123" s="22" t="n">
        <v>45</v>
      </c>
      <c r="D123" s="22"/>
      <c r="E123" s="22" t="n">
        <f aca="false">$C$18*(10^(C123/20)-1)</f>
        <v>109633.323422413</v>
      </c>
      <c r="F123" s="22" t="n">
        <f aca="false">$C$18/(10^(C123/20)-1)</f>
        <v>3.50623321450286</v>
      </c>
      <c r="G123" s="22"/>
      <c r="H123" s="22" t="n">
        <v>62000</v>
      </c>
      <c r="I123" s="22" t="s">
        <v>38</v>
      </c>
      <c r="J123" s="25" t="n">
        <v>1</v>
      </c>
      <c r="K123" s="35"/>
      <c r="L123" s="23" t="n">
        <f aca="false">(H123-E123)/E123</f>
        <v>-0.434478513789861</v>
      </c>
      <c r="M123" s="23" t="n">
        <f aca="false">(J123-F123)/F123</f>
        <v>-0.714793643542109</v>
      </c>
      <c r="N123" s="22" t="n">
        <f aca="false">U123*Y123/(U123+Y123)</f>
        <v>614.880995855893</v>
      </c>
      <c r="O123" s="23" t="n">
        <f aca="false">(N123-$C$19)/$C$19</f>
        <v>-0.0082564582969467</v>
      </c>
      <c r="P123" s="23" t="e">
        <f aca="false">#REF!</f>
        <v>#REF!</v>
      </c>
      <c r="Q123" s="23" t="n">
        <f aca="false">-20*LOG10(Z123)</f>
        <v>44.7620346218919</v>
      </c>
      <c r="R123" s="23" t="n">
        <f aca="false">(Q123-C123)/C123</f>
        <v>-0.00528811951351318</v>
      </c>
      <c r="S123" s="24" t="n">
        <f aca="false">Q123-C123</f>
        <v>-0.237965378108093</v>
      </c>
      <c r="T123" s="1" t="n">
        <f aca="false">($C$18^2+2*J123*$C$18)/J123</f>
        <v>385640</v>
      </c>
      <c r="U123" s="1" t="n">
        <f aca="false">($C$18^2+2*J123*$C$18)/$C$18</f>
        <v>622</v>
      </c>
      <c r="V123" s="1" t="n">
        <f aca="false">($C$18^2+2*J123*$C$18)/$C$18</f>
        <v>622</v>
      </c>
      <c r="W123" s="1" t="n">
        <f aca="false">H123*T123/(H123+T123)</f>
        <v>53412.7423822715</v>
      </c>
      <c r="X123" s="1" t="n">
        <f aca="false">V123*$C$19/(V123+$C$19)</f>
        <v>310.499194847021</v>
      </c>
      <c r="Y123" s="1" t="n">
        <f aca="false">W123+X123</f>
        <v>53723.2415771185</v>
      </c>
      <c r="Z123" s="1" t="n">
        <f aca="false">X123/Y123</f>
        <v>0.00577960647444005</v>
      </c>
      <c r="AA123" s="20" t="n">
        <f aca="false">-Q123</f>
        <v>-44.7620346218919</v>
      </c>
    </row>
    <row r="124" customFormat="false" ht="13.8" hidden="false" customHeight="false" outlineLevel="0" collapsed="false">
      <c r="B124" s="21" t="n">
        <v>28</v>
      </c>
      <c r="C124" s="22" t="n">
        <v>48</v>
      </c>
      <c r="D124" s="22"/>
      <c r="E124" s="22" t="n">
        <f aca="false">$C$18*(10^(C124/20)-1)</f>
        <v>155116.958753594</v>
      </c>
      <c r="F124" s="22" t="n">
        <f aca="false">$C$18/(10^(C124/20)-1)</f>
        <v>2.47813007093974</v>
      </c>
      <c r="G124" s="22"/>
      <c r="H124" s="22" t="n">
        <v>91000</v>
      </c>
      <c r="I124" s="22" t="s">
        <v>38</v>
      </c>
      <c r="J124" s="25" t="n">
        <v>1</v>
      </c>
      <c r="K124" s="35"/>
      <c r="L124" s="23" t="n">
        <f aca="false">(H124-E124)/E124</f>
        <v>-0.413345898919053</v>
      </c>
      <c r="M124" s="23" t="n">
        <f aca="false">(J124-F124)/F124</f>
        <v>-0.596469930401681</v>
      </c>
      <c r="N124" s="22" t="n">
        <f aca="false">U124*Y124/(U124+Y124)</f>
        <v>616.811021634312</v>
      </c>
      <c r="O124" s="23" t="n">
        <f aca="false">(N124-$C$19)/$C$19</f>
        <v>-0.00514351349304526</v>
      </c>
      <c r="P124" s="23" t="e">
        <f aca="false">#REF!</f>
        <v>#REF!</v>
      </c>
      <c r="Q124" s="23" t="n">
        <f aca="false">-20*LOG10(Z124)</f>
        <v>47.5360034349196</v>
      </c>
      <c r="R124" s="23" t="n">
        <f aca="false">(Q124-C124)/C124</f>
        <v>-0.00966659510584211</v>
      </c>
      <c r="S124" s="24" t="n">
        <f aca="false">Q124-C124</f>
        <v>-0.463996565080421</v>
      </c>
      <c r="T124" s="1" t="n">
        <f aca="false">($C$18^2+2*J124*$C$18)/J124</f>
        <v>385640</v>
      </c>
      <c r="U124" s="1" t="n">
        <f aca="false">($C$18^2+2*J124*$C$18)/$C$18</f>
        <v>622</v>
      </c>
      <c r="V124" s="1" t="n">
        <f aca="false">($C$18^2+2*J124*$C$18)/$C$18</f>
        <v>622</v>
      </c>
      <c r="W124" s="1" t="n">
        <f aca="false">H124*T124/(H124+T124)</f>
        <v>73626.3007720712</v>
      </c>
      <c r="X124" s="1" t="n">
        <f aca="false">V124*$C$19/(V124+$C$19)</f>
        <v>310.499194847021</v>
      </c>
      <c r="Y124" s="1" t="n">
        <f aca="false">W124+X124</f>
        <v>73936.7999669182</v>
      </c>
      <c r="Z124" s="1" t="n">
        <f aca="false">X124/Y124</f>
        <v>0.00419952168589862</v>
      </c>
      <c r="AA124" s="20" t="n">
        <f aca="false">-Q124</f>
        <v>-47.5360034349196</v>
      </c>
    </row>
    <row r="125" customFormat="false" ht="13.8" hidden="false" customHeight="false" outlineLevel="0" collapsed="false">
      <c r="B125" s="21" t="n">
        <v>29</v>
      </c>
      <c r="C125" s="22" t="n">
        <v>51</v>
      </c>
      <c r="D125" s="22"/>
      <c r="E125" s="22" t="n">
        <f aca="false">$C$18*(10^(C125/20)-1)</f>
        <v>219364.301324817</v>
      </c>
      <c r="F125" s="22" t="n">
        <f aca="false">$C$18/(10^(C125/20)-1)</f>
        <v>1.75233617174023</v>
      </c>
      <c r="G125" s="22"/>
      <c r="H125" s="22" t="n">
        <v>150000</v>
      </c>
      <c r="I125" s="22" t="s">
        <v>42</v>
      </c>
      <c r="J125" s="25" t="n">
        <v>1</v>
      </c>
      <c r="K125" s="35"/>
      <c r="L125" s="23" t="n">
        <f aca="false">(H125-E125)/E125</f>
        <v>-0.316205968363593</v>
      </c>
      <c r="M125" s="23" t="n">
        <f aca="false">(J125-F125)/F125</f>
        <v>-0.429333243171653</v>
      </c>
      <c r="N125" s="22" t="n">
        <f aca="false">U125*Y125/(U125+Y125)</f>
        <v>618.44821617683</v>
      </c>
      <c r="O125" s="23" t="n">
        <f aca="false">(N125-$C$19)/$C$19</f>
        <v>-0.00250287713414592</v>
      </c>
      <c r="P125" s="23" t="e">
        <f aca="false">#REF!</f>
        <v>#REF!</v>
      </c>
      <c r="Q125" s="23" t="n">
        <f aca="false">-20*LOG10(Z125)</f>
        <v>50.8517344532061</v>
      </c>
      <c r="R125" s="23" t="n">
        <f aca="false">(Q125-C125)/C125</f>
        <v>-0.00290716758419484</v>
      </c>
      <c r="S125" s="24" t="n">
        <f aca="false">Q125-C125</f>
        <v>-0.148265546793937</v>
      </c>
      <c r="T125" s="1" t="n">
        <f aca="false">($C$18^2+2*J125*$C$18)/J125</f>
        <v>385640</v>
      </c>
      <c r="U125" s="1" t="n">
        <f aca="false">($C$18^2+2*J125*$C$18)/$C$18</f>
        <v>622</v>
      </c>
      <c r="V125" s="1" t="n">
        <f aca="false">($C$18^2+2*J125*$C$18)/$C$18</f>
        <v>622</v>
      </c>
      <c r="W125" s="1" t="n">
        <f aca="false">H125*T125/(H125+T125)</f>
        <v>107994.175192293</v>
      </c>
      <c r="X125" s="1" t="n">
        <f aca="false">V125*$C$19/(V125+$C$19)</f>
        <v>310.499194847021</v>
      </c>
      <c r="Y125" s="1" t="n">
        <f aca="false">W125+X125</f>
        <v>108304.67438714</v>
      </c>
      <c r="Z125" s="1" t="n">
        <f aca="false">X125/Y125</f>
        <v>0.00286690483678596</v>
      </c>
      <c r="AA125" s="20" t="n">
        <f aca="false">-Q125</f>
        <v>-50.8517344532061</v>
      </c>
    </row>
    <row r="126" customFormat="false" ht="13.8" hidden="false" customHeight="false" outlineLevel="0" collapsed="false">
      <c r="B126" s="21" t="n">
        <v>30</v>
      </c>
      <c r="C126" s="22" t="n">
        <v>54</v>
      </c>
      <c r="D126" s="22"/>
      <c r="E126" s="22" t="n">
        <f aca="false">$C$18*(10^(C126/20)-1)</f>
        <v>310116.084848909</v>
      </c>
      <c r="F126" s="22" t="n">
        <f aca="false">$C$18/(10^(C126/20)-1)</f>
        <v>1.23953583441918</v>
      </c>
      <c r="G126" s="22"/>
      <c r="H126" s="22" t="n">
        <v>240000</v>
      </c>
      <c r="I126" s="22" t="s">
        <v>37</v>
      </c>
      <c r="J126" s="25" t="n">
        <v>1</v>
      </c>
      <c r="K126" s="35"/>
      <c r="L126" s="23" t="n">
        <f aca="false">(H126-E126)/E126</f>
        <v>-0.22609625322424</v>
      </c>
      <c r="M126" s="23" t="n">
        <f aca="false">(J126-F126)/F126</f>
        <v>-0.193246397375367</v>
      </c>
      <c r="N126" s="22" t="n">
        <f aca="false">U126*Y126/(U126+Y126)</f>
        <v>619.401139365668</v>
      </c>
      <c r="O126" s="23" t="n">
        <f aca="false">(N126-$C$19)/$C$19</f>
        <v>-0.000965904248921891</v>
      </c>
      <c r="P126" s="23" t="e">
        <f aca="false">#REF!</f>
        <v>#REF!</v>
      </c>
      <c r="Q126" s="23" t="n">
        <f aca="false">-20*LOG10(Z126)</f>
        <v>53.57837830888</v>
      </c>
      <c r="R126" s="23" t="n">
        <f aca="false">(Q126-C126)/C126</f>
        <v>-0.00780780909481564</v>
      </c>
      <c r="S126" s="24" t="n">
        <f aca="false">Q126-C126</f>
        <v>-0.421621691120045</v>
      </c>
      <c r="T126" s="1" t="n">
        <f aca="false">($C$18^2+2*J126*$C$18)/J126</f>
        <v>385640</v>
      </c>
      <c r="U126" s="1" t="n">
        <f aca="false">($C$18^2+2*J126*$C$18)/$C$18</f>
        <v>622</v>
      </c>
      <c r="V126" s="1" t="n">
        <f aca="false">($C$18^2+2*J126*$C$18)/$C$18</f>
        <v>622</v>
      </c>
      <c r="W126" s="1" t="n">
        <f aca="false">H126*T126/(H126+T126)</f>
        <v>147934.275302091</v>
      </c>
      <c r="X126" s="1" t="n">
        <f aca="false">V126*$C$19/(V126+$C$19)</f>
        <v>310.499194847021</v>
      </c>
      <c r="Y126" s="1" t="n">
        <f aca="false">W126+X126</f>
        <v>148244.774496938</v>
      </c>
      <c r="Z126" s="1" t="n">
        <f aca="false">X126/Y126</f>
        <v>0.00209450347171215</v>
      </c>
      <c r="AA126" s="20" t="n">
        <f aca="false">-Q126</f>
        <v>-53.57837830888</v>
      </c>
    </row>
    <row r="127" customFormat="false" ht="13.8" hidden="false" customHeight="false" outlineLevel="0" collapsed="false">
      <c r="B127" s="21" t="n">
        <v>31</v>
      </c>
      <c r="C127" s="22" t="n">
        <v>56</v>
      </c>
      <c r="D127" s="22"/>
      <c r="E127" s="22" t="n">
        <f aca="false">$C$18*(10^(C127/20)-1)</f>
        <v>390573.55357772</v>
      </c>
      <c r="F127" s="22" t="n">
        <f aca="false">$C$18/(10^(C127/20)-1)</f>
        <v>0.98419362109603</v>
      </c>
      <c r="G127" s="22"/>
      <c r="H127" s="22" t="n">
        <v>390000</v>
      </c>
      <c r="I127" s="22" t="s">
        <v>42</v>
      </c>
      <c r="J127" s="25" t="n">
        <v>1</v>
      </c>
      <c r="K127" s="35"/>
      <c r="L127" s="23" t="n">
        <f aca="false">(H127-E127)/E127</f>
        <v>-0.00146849056334157</v>
      </c>
      <c r="M127" s="23" t="n">
        <f aca="false">(J127-F127)/F127</f>
        <v>0.0160602330325694</v>
      </c>
      <c r="N127" s="22" t="n">
        <f aca="false">U127*Y127/(U127+Y127)</f>
        <v>620.014313263077</v>
      </c>
      <c r="O127" s="23" t="n">
        <f aca="false">(N127-$C$19)/$C$19</f>
        <v>2.30859081885947E-005</v>
      </c>
      <c r="P127" s="23" t="e">
        <f aca="false">#REF!</f>
        <v>#REF!</v>
      </c>
      <c r="Q127" s="23" t="n">
        <f aca="false">-20*LOG10(Z127)</f>
        <v>55.9244177358065</v>
      </c>
      <c r="R127" s="23" t="n">
        <f aca="false">(Q127-C127)/C127</f>
        <v>-0.00134968328917015</v>
      </c>
      <c r="S127" s="24" t="n">
        <f aca="false">Q127-C127</f>
        <v>-0.0755822641935282</v>
      </c>
      <c r="T127" s="1" t="n">
        <f aca="false">($C$18^2+2*J127*$C$18)/J127</f>
        <v>385640</v>
      </c>
      <c r="U127" s="1" t="n">
        <f aca="false">($C$18^2+2*J127*$C$18)/$C$18</f>
        <v>622</v>
      </c>
      <c r="V127" s="1" t="n">
        <f aca="false">($C$18^2+2*J127*$C$18)/$C$18</f>
        <v>622</v>
      </c>
      <c r="W127" s="1" t="n">
        <f aca="false">H127*T127/(H127+T127)</f>
        <v>193903.872930741</v>
      </c>
      <c r="X127" s="1" t="n">
        <f aca="false">V127*$C$19/(V127+$C$19)</f>
        <v>310.499194847021</v>
      </c>
      <c r="Y127" s="1" t="n">
        <f aca="false">W127+X127</f>
        <v>194214.372125588</v>
      </c>
      <c r="Z127" s="1" t="n">
        <f aca="false">X127/Y127</f>
        <v>0.00159874468325257</v>
      </c>
      <c r="AA127" s="20" t="n">
        <f aca="false">-Q127</f>
        <v>-55.9244177358065</v>
      </c>
    </row>
    <row r="128" customFormat="false" ht="13.8" hidden="false" customHeight="false" outlineLevel="0" collapsed="false">
      <c r="B128" s="21" t="n">
        <v>32</v>
      </c>
      <c r="C128" s="22" t="n">
        <v>58</v>
      </c>
      <c r="D128" s="22"/>
      <c r="E128" s="22" t="n">
        <f aca="false">$C$18*(10^(C128/20)-1)</f>
        <v>491863.505529054</v>
      </c>
      <c r="F128" s="22" t="n">
        <f aca="false">$C$18/(10^(C128/20)-1)</f>
        <v>0.781517627713678</v>
      </c>
      <c r="G128" s="22"/>
      <c r="H128" s="22" t="n">
        <v>680000</v>
      </c>
      <c r="I128" s="22" t="s">
        <v>42</v>
      </c>
      <c r="J128" s="25" t="n">
        <v>1</v>
      </c>
      <c r="K128" s="35"/>
      <c r="L128" s="23" t="n">
        <f aca="false">(H128-E128)/E128</f>
        <v>0.382497364321803</v>
      </c>
      <c r="M128" s="23" t="n">
        <f aca="false">(J128-F128)/F128</f>
        <v>0.279561668910131</v>
      </c>
      <c r="N128" s="22" t="n">
        <f aca="false">U128*Y128/(U128+Y128)</f>
        <v>620.433762202639</v>
      </c>
      <c r="O128" s="23" t="n">
        <f aca="false">(N128-$C$19)/$C$19</f>
        <v>0.0006996164558689</v>
      </c>
      <c r="P128" s="23" t="e">
        <f aca="false">#REF!</f>
        <v>#REF!</v>
      </c>
      <c r="Q128" s="23" t="n">
        <f aca="false">-20*LOG10(Z128)</f>
        <v>57.9913525753177</v>
      </c>
      <c r="R128" s="23" t="n">
        <f aca="false">(Q128-C128)/C128</f>
        <v>-0.000149093529005813</v>
      </c>
      <c r="S128" s="24" t="n">
        <f aca="false">Q128-C128</f>
        <v>-0.00864742468233715</v>
      </c>
      <c r="T128" s="1" t="n">
        <f aca="false">($C$18^2+2*J128*$C$18)/J128</f>
        <v>385640</v>
      </c>
      <c r="U128" s="1" t="n">
        <f aca="false">($C$18^2+2*J128*$C$18)/$C$18</f>
        <v>622</v>
      </c>
      <c r="V128" s="1" t="n">
        <f aca="false">($C$18^2+2*J128*$C$18)/$C$18</f>
        <v>622</v>
      </c>
      <c r="W128" s="1" t="n">
        <f aca="false">H128*T128/(H128+T128)</f>
        <v>246082.354265981</v>
      </c>
      <c r="X128" s="1" t="n">
        <f aca="false">V128*$C$19/(V128+$C$19)</f>
        <v>310.499194847021</v>
      </c>
      <c r="Y128" s="1" t="n">
        <f aca="false">W128+X128</f>
        <v>246392.853460828</v>
      </c>
      <c r="Z128" s="1" t="n">
        <f aca="false">X128/Y128</f>
        <v>0.00126017938623526</v>
      </c>
      <c r="AA128" s="20" t="n">
        <f aca="false">-Q128</f>
        <v>-57.9913525753177</v>
      </c>
    </row>
    <row r="129" customFormat="false" ht="13.8" hidden="false" customHeight="false" outlineLevel="0" collapsed="false">
      <c r="B129" s="21" t="n">
        <v>33</v>
      </c>
      <c r="C129" s="22" t="n">
        <v>59</v>
      </c>
      <c r="D129" s="22"/>
      <c r="E129" s="22" t="n">
        <f aca="false">$C$18*(10^(C129/20)-1)</f>
        <v>551955.581642923</v>
      </c>
      <c r="F129" s="22" t="n">
        <f aca="false">$C$18/(10^(C129/20)-1)</f>
        <v>0.696432852179545</v>
      </c>
      <c r="G129" s="22"/>
      <c r="H129" s="22" t="n">
        <v>1000000</v>
      </c>
      <c r="I129" s="22" t="s">
        <v>37</v>
      </c>
      <c r="J129" s="25" t="n">
        <v>1</v>
      </c>
      <c r="K129" s="35"/>
      <c r="L129" s="23" t="n">
        <f aca="false">(H129-E129)/E129</f>
        <v>0.81173999006125</v>
      </c>
      <c r="M129" s="23" t="n">
        <f aca="false">(J129-F129)/F129</f>
        <v>0.435888609893139</v>
      </c>
      <c r="N129" s="22" t="n">
        <f aca="false">U129*Y129/(U129+Y129)</f>
        <v>620.614532279899</v>
      </c>
      <c r="O129" s="23" t="n">
        <f aca="false">(N129-$C$19)/$C$19</f>
        <v>0.000991181096611443</v>
      </c>
      <c r="P129" s="23" t="e">
        <f aca="false">#REF!</f>
        <v>#REF!</v>
      </c>
      <c r="Q129" s="23" t="n">
        <f aca="false">-20*LOG10(Z129)</f>
        <v>59.0591087096723</v>
      </c>
      <c r="R129" s="23" t="n">
        <f aca="false">(Q129-C129)/C129</f>
        <v>0.00100184253681867</v>
      </c>
      <c r="S129" s="24" t="n">
        <f aca="false">Q129-C129</f>
        <v>0.0591087096723015</v>
      </c>
      <c r="T129" s="1" t="n">
        <f aca="false">($C$18^2+2*J129*$C$18)/J129</f>
        <v>385640</v>
      </c>
      <c r="U129" s="1" t="n">
        <f aca="false">($C$18^2+2*J129*$C$18)/$C$18</f>
        <v>622</v>
      </c>
      <c r="V129" s="1" t="n">
        <f aca="false">($C$18^2+2*J129*$C$18)/$C$18</f>
        <v>622</v>
      </c>
      <c r="W129" s="1" t="n">
        <f aca="false">H129*T129/(H129+T129)</f>
        <v>278311.827025779</v>
      </c>
      <c r="X129" s="1" t="n">
        <f aca="false">V129*$C$19/(V129+$C$19)</f>
        <v>310.499194847021</v>
      </c>
      <c r="Y129" s="1" t="n">
        <f aca="false">W129+X129</f>
        <v>278622.326220626</v>
      </c>
      <c r="Z129" s="1" t="n">
        <f aca="false">X129/Y129</f>
        <v>0.00111440888122208</v>
      </c>
      <c r="AA129" s="20" t="n">
        <f aca="false">-Q129</f>
        <v>-59.0591087096723</v>
      </c>
    </row>
    <row r="130" customFormat="false" ht="13.8" hidden="false" customHeight="false" outlineLevel="0" collapsed="false">
      <c r="B130" s="26" t="n">
        <v>34</v>
      </c>
      <c r="C130" s="27" t="n">
        <v>59</v>
      </c>
      <c r="D130" s="27"/>
      <c r="E130" s="27" t="n">
        <f aca="false">$C$18*(10^(C130/20)-1)</f>
        <v>551955.581642923</v>
      </c>
      <c r="F130" s="27" t="n">
        <f aca="false">$C$18/(10^(C130/20)-1)</f>
        <v>0.696432852179545</v>
      </c>
      <c r="G130" s="27"/>
      <c r="H130" s="27" t="n">
        <v>1000000</v>
      </c>
      <c r="I130" s="36"/>
      <c r="J130" s="31" t="n">
        <v>1</v>
      </c>
      <c r="K130" s="36"/>
      <c r="L130" s="28" t="n">
        <f aca="false">(H130-E130)/E130</f>
        <v>0.81173999006125</v>
      </c>
      <c r="M130" s="28" t="n">
        <f aca="false">(J130-F130)/F130</f>
        <v>0.435888609893139</v>
      </c>
      <c r="N130" s="27" t="n">
        <f aca="false">U130*Y130/(U130+Y130)</f>
        <v>620.614532279899</v>
      </c>
      <c r="O130" s="28" t="n">
        <f aca="false">(N130-$C$19)/$C$19</f>
        <v>0.000991181096611443</v>
      </c>
      <c r="P130" s="28" t="e">
        <f aca="false">#REF!</f>
        <v>#REF!</v>
      </c>
      <c r="Q130" s="28" t="n">
        <f aca="false">-20*LOG10(Z130)</f>
        <v>59.0591087096723</v>
      </c>
      <c r="R130" s="28" t="n">
        <f aca="false">(Q130-C130)/C130</f>
        <v>0.00100184253681867</v>
      </c>
      <c r="S130" s="29" t="n">
        <f aca="false">Q130-C130</f>
        <v>0.0591087096723015</v>
      </c>
      <c r="T130" s="1" t="n">
        <f aca="false">($C$18^2+2*J130*$C$18)/J130</f>
        <v>385640</v>
      </c>
      <c r="U130" s="1" t="n">
        <f aca="false">($C$18^2+2*J130*$C$18)/$C$18</f>
        <v>622</v>
      </c>
      <c r="V130" s="1" t="n">
        <f aca="false">($C$18^2+2*J130*$C$18)/$C$18</f>
        <v>622</v>
      </c>
      <c r="W130" s="1" t="n">
        <f aca="false">H130*T130/(H130+T130)</f>
        <v>278311.827025779</v>
      </c>
      <c r="X130" s="1" t="n">
        <f aca="false">V130*$C$19/(V130+$C$19)</f>
        <v>310.499194847021</v>
      </c>
      <c r="Y130" s="1" t="n">
        <f aca="false">W130+X130</f>
        <v>278622.326220626</v>
      </c>
      <c r="Z130" s="1" t="n">
        <f aca="false">X130/Y130</f>
        <v>0.00111440888122208</v>
      </c>
      <c r="AA130" s="20" t="n">
        <f aca="false">-Q130</f>
        <v>-59.0591087096723</v>
      </c>
    </row>
  </sheetData>
  <mergeCells count="3">
    <mergeCell ref="N19:O19"/>
    <mergeCell ref="N62:O62"/>
    <mergeCell ref="N95:O95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AD136"/>
  <sheetViews>
    <sheetView showFormulas="false" showGridLines="true" showRowColHeaders="true" showZeros="true" rightToLeft="false" tabSelected="false" showOutlineSymbols="true" defaultGridColor="true" view="normal" topLeftCell="A10" colorId="64" zoomScale="160" zoomScaleNormal="160" zoomScalePageLayoutView="100" workbookViewId="0">
      <selection pane="topLeft" activeCell="K26" activeCellId="0" sqref="K26"/>
    </sheetView>
  </sheetViews>
  <sheetFormatPr defaultColWidth="9.00390625" defaultRowHeight="13.5" zeroHeight="false" outlineLevelRow="0" outlineLevelCol="0"/>
  <cols>
    <col collapsed="false" customWidth="true" hidden="false" outlineLevel="0" max="1" min="1" style="0" width="3.25"/>
    <col collapsed="false" customWidth="true" hidden="false" outlineLevel="0" max="2" min="2" style="0" width="7.13"/>
    <col collapsed="false" customWidth="true" hidden="false" outlineLevel="0" max="3" min="3" style="0" width="8"/>
    <col collapsed="false" customWidth="true" hidden="false" outlineLevel="0" max="4" min="4" style="0" width="3.13"/>
    <col collapsed="false" customWidth="true" hidden="false" outlineLevel="0" max="5" min="5" style="0" width="10.13"/>
    <col collapsed="false" customWidth="true" hidden="false" outlineLevel="0" max="6" min="6" style="0" width="8.63"/>
    <col collapsed="false" customWidth="false" hidden="true" outlineLevel="0" max="7" min="7" style="0" width="9"/>
    <col collapsed="false" customWidth="true" hidden="true" outlineLevel="0" max="8" min="8" style="0" width="12"/>
    <col collapsed="false" customWidth="true" hidden="false" outlineLevel="0" max="12" min="9" style="0" width="9.76"/>
    <col collapsed="false" customWidth="true" hidden="false" outlineLevel="0" max="13" min="13" style="0" width="8.63"/>
    <col collapsed="false" customWidth="true" hidden="false" outlineLevel="0" max="14" min="14" style="0" width="9.37"/>
    <col collapsed="false" customWidth="true" hidden="false" outlineLevel="0" max="16" min="15" style="0" width="9.13"/>
    <col collapsed="false" customWidth="true" hidden="false" outlineLevel="0" max="17" min="17" style="0" width="9.5"/>
    <col collapsed="false" customWidth="true" hidden="false" outlineLevel="0" max="18" min="18" style="0" width="9.13"/>
    <col collapsed="false" customWidth="true" hidden="false" outlineLevel="0" max="19" min="19" style="0" width="9.37"/>
    <col collapsed="false" customWidth="true" hidden="false" outlineLevel="0" max="20" min="20" style="0" width="9.87"/>
    <col collapsed="false" customWidth="true" hidden="false" outlineLevel="0" max="29" min="28" style="0" width="9.26"/>
    <col collapsed="false" customWidth="true" hidden="false" outlineLevel="0" max="30" min="30" style="0" width="11.63"/>
  </cols>
  <sheetData>
    <row r="1" customFormat="false" ht="13.8" hidden="false" customHeight="false" outlineLevel="0" collapsed="false">
      <c r="J1" s="37" t="s">
        <v>43</v>
      </c>
    </row>
    <row r="2" customFormat="false" ht="13.8" hidden="false" customHeight="false" outlineLevel="0" collapsed="false"/>
    <row r="3" customFormat="false" ht="13.8" hidden="false" customHeight="false" outlineLevel="0" collapsed="false"/>
    <row r="4" customFormat="false" ht="13.8" hidden="false" customHeight="false" outlineLevel="0" collapsed="false">
      <c r="I4" s="38" t="s">
        <v>44</v>
      </c>
      <c r="K4" s="0" t="s">
        <v>45</v>
      </c>
    </row>
    <row r="5" customFormat="false" ht="13.8" hidden="false" customHeight="false" outlineLevel="0" collapsed="false"/>
    <row r="6" customFormat="false" ht="13.8" hidden="false" customHeight="false" outlineLevel="0" collapsed="false"/>
    <row r="7" customFormat="false" ht="13.8" hidden="false" customHeight="false" outlineLevel="0" collapsed="false"/>
    <row r="8" customFormat="false" ht="13.8" hidden="false" customHeight="false" outlineLevel="0" collapsed="false">
      <c r="K8" s="38" t="s">
        <v>46</v>
      </c>
    </row>
    <row r="9" customFormat="false" ht="13.8" hidden="false" customHeight="false" outlineLevel="0" collapsed="false"/>
    <row r="10" customFormat="false" ht="13.8" hidden="false" customHeight="false" outlineLevel="0" collapsed="false"/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>
      <c r="C16" s="0" t="s">
        <v>0</v>
      </c>
    </row>
    <row r="17" customFormat="false" ht="13.8" hidden="false" customHeight="false" outlineLevel="0" collapsed="false">
      <c r="B17" s="39" t="s">
        <v>1</v>
      </c>
      <c r="C17" s="0" t="n">
        <v>620</v>
      </c>
      <c r="D17" s="0" t="s">
        <v>2</v>
      </c>
      <c r="M17" s="40" t="n">
        <v>620</v>
      </c>
      <c r="Q17" s="40" t="n">
        <v>620</v>
      </c>
    </row>
    <row r="18" customFormat="false" ht="13.8" hidden="false" customHeight="false" outlineLevel="0" collapsed="false">
      <c r="B18" s="39" t="s">
        <v>6</v>
      </c>
      <c r="C18" s="0" t="n">
        <v>620</v>
      </c>
      <c r="D18" s="0" t="s">
        <v>2</v>
      </c>
      <c r="M18" s="41"/>
      <c r="Q18" s="42"/>
      <c r="R18" s="37"/>
    </row>
    <row r="19" customFormat="false" ht="13.8" hidden="false" customHeight="false" outlineLevel="0" collapsed="false">
      <c r="B19" s="37" t="s">
        <v>13</v>
      </c>
      <c r="C19" s="37" t="s">
        <v>47</v>
      </c>
      <c r="D19" s="37"/>
      <c r="E19" s="37" t="s">
        <v>48</v>
      </c>
      <c r="F19" s="37" t="s">
        <v>49</v>
      </c>
      <c r="I19" s="37"/>
      <c r="J19" s="37"/>
      <c r="M19" s="41"/>
      <c r="N19" s="37"/>
      <c r="O19" s="37"/>
      <c r="P19" s="37"/>
      <c r="Q19" s="42"/>
      <c r="R19" s="37"/>
    </row>
    <row r="20" s="37" customFormat="true" ht="13.8" hidden="false" customHeight="false" outlineLevel="0" collapsed="false">
      <c r="B20" s="37" t="n">
        <v>1</v>
      </c>
      <c r="C20" s="43" t="n">
        <v>0</v>
      </c>
      <c r="D20" s="43"/>
      <c r="E20" s="44" t="n">
        <v>1</v>
      </c>
      <c r="F20" s="44" t="n">
        <v>330000</v>
      </c>
      <c r="G20" s="37" t="s">
        <v>50</v>
      </c>
      <c r="H20" s="37" t="s">
        <v>51</v>
      </c>
      <c r="I20" s="45"/>
      <c r="J20" s="46"/>
      <c r="K20" s="46"/>
      <c r="L20" s="46"/>
      <c r="M20" s="47" t="n">
        <v>1</v>
      </c>
      <c r="N20" s="48"/>
      <c r="O20" s="48"/>
      <c r="P20" s="48"/>
      <c r="Q20" s="49" t="n">
        <v>300000</v>
      </c>
      <c r="R20" s="48"/>
    </row>
    <row r="21" customFormat="false" ht="13.8" hidden="false" customHeight="false" outlineLevel="0" collapsed="false">
      <c r="C21" s="43"/>
      <c r="D21" s="43"/>
      <c r="E21" s="44"/>
      <c r="F21" s="44"/>
      <c r="G21" s="50" t="n">
        <v>0</v>
      </c>
      <c r="H21" s="50" t="n">
        <v>0</v>
      </c>
      <c r="I21" s="51"/>
      <c r="J21" s="52"/>
      <c r="K21" s="53"/>
      <c r="L21" s="52"/>
      <c r="M21" s="47"/>
      <c r="N21" s="54"/>
      <c r="O21" s="54"/>
      <c r="P21" s="54"/>
      <c r="Q21" s="55"/>
      <c r="R21" s="54"/>
    </row>
    <row r="22" customFormat="false" ht="13.8" hidden="false" customHeight="false" outlineLevel="0" collapsed="false">
      <c r="B22" s="0" t="n">
        <v>2</v>
      </c>
      <c r="C22" s="43" t="n">
        <v>1</v>
      </c>
      <c r="D22" s="43"/>
      <c r="E22" s="44" t="n">
        <v>75</v>
      </c>
      <c r="F22" s="44" t="n">
        <v>5100</v>
      </c>
      <c r="G22" s="50" t="e">
        <f aca="false">(E22-#REF!)/#REF!</f>
        <v>#REF!</v>
      </c>
      <c r="H22" s="50" t="e">
        <f aca="false">(F22-#REF!)/#REF!</f>
        <v>#REF!</v>
      </c>
      <c r="I22" s="51"/>
      <c r="J22" s="50"/>
      <c r="K22" s="56"/>
      <c r="L22" s="50"/>
      <c r="M22" s="57" t="n">
        <v>75</v>
      </c>
      <c r="Q22" s="57" t="n">
        <v>5100</v>
      </c>
      <c r="R22" s="50"/>
      <c r="S22" s="50"/>
      <c r="T22" s="51"/>
    </row>
    <row r="23" customFormat="false" ht="13.8" hidden="false" customHeight="false" outlineLevel="0" collapsed="false">
      <c r="C23" s="43"/>
      <c r="D23" s="43"/>
      <c r="E23" s="44"/>
      <c r="F23" s="44"/>
      <c r="G23" s="50" t="e">
        <f aca="false">(E24-#REF!)/#REF!</f>
        <v>#REF!</v>
      </c>
      <c r="H23" s="50" t="e">
        <f aca="false">(F24-#REF!)/#REF!</f>
        <v>#REF!</v>
      </c>
      <c r="I23" s="51"/>
      <c r="J23" s="50"/>
      <c r="K23" s="56"/>
      <c r="L23" s="50"/>
      <c r="M23" s="57"/>
      <c r="Q23" s="57"/>
      <c r="R23" s="50"/>
      <c r="S23" s="50"/>
      <c r="T23" s="51"/>
    </row>
    <row r="24" customFormat="false" ht="13.8" hidden="false" customHeight="false" outlineLevel="0" collapsed="false">
      <c r="B24" s="0" t="n">
        <v>3</v>
      </c>
      <c r="C24" s="43" t="n">
        <v>2</v>
      </c>
      <c r="D24" s="43"/>
      <c r="E24" s="44" t="n">
        <v>150</v>
      </c>
      <c r="F24" s="44" t="n">
        <v>2500</v>
      </c>
      <c r="G24" s="50" t="e">
        <f aca="false">(E26-#REF!)/#REF!</f>
        <v>#REF!</v>
      </c>
      <c r="H24" s="50" t="e">
        <f aca="false">(F26-#REF!)/#REF!</f>
        <v>#REF!</v>
      </c>
      <c r="I24" s="51"/>
      <c r="J24" s="50"/>
      <c r="K24" s="56"/>
      <c r="L24" s="50"/>
      <c r="M24" s="57" t="n">
        <v>150</v>
      </c>
      <c r="Q24" s="57" t="n">
        <v>2500</v>
      </c>
      <c r="R24" s="50"/>
      <c r="S24" s="50"/>
      <c r="T24" s="51"/>
    </row>
    <row r="25" customFormat="false" ht="13.8" hidden="false" customHeight="false" outlineLevel="0" collapsed="false">
      <c r="C25" s="43"/>
      <c r="D25" s="43"/>
      <c r="E25" s="44"/>
      <c r="F25" s="44"/>
      <c r="G25" s="50" t="e">
        <f aca="false">(E28-#REF!)/#REF!</f>
        <v>#REF!</v>
      </c>
      <c r="H25" s="50" t="e">
        <f aca="false">(F28-#REF!)/#REF!</f>
        <v>#REF!</v>
      </c>
      <c r="I25" s="51"/>
      <c r="J25" s="50"/>
      <c r="K25" s="56"/>
      <c r="L25" s="50"/>
      <c r="M25" s="57"/>
      <c r="Q25" s="57"/>
      <c r="R25" s="50"/>
      <c r="S25" s="50"/>
      <c r="T25" s="51"/>
    </row>
    <row r="26" customFormat="false" ht="13.8" hidden="false" customHeight="false" outlineLevel="0" collapsed="false">
      <c r="B26" s="0" t="n">
        <v>4</v>
      </c>
      <c r="C26" s="43" t="n">
        <v>3</v>
      </c>
      <c r="D26" s="43"/>
      <c r="E26" s="44" t="n">
        <v>270</v>
      </c>
      <c r="F26" s="44" t="n">
        <v>1500</v>
      </c>
      <c r="G26" s="50" t="e">
        <f aca="false">(E30-#REF!)/#REF!</f>
        <v>#REF!</v>
      </c>
      <c r="H26" s="50" t="e">
        <f aca="false">(F30-#REF!)/#REF!</f>
        <v>#REF!</v>
      </c>
      <c r="I26" s="51"/>
      <c r="J26" s="50"/>
      <c r="K26" s="56"/>
      <c r="L26" s="50"/>
      <c r="M26" s="57" t="n">
        <v>270</v>
      </c>
      <c r="Q26" s="57" t="n">
        <v>1500</v>
      </c>
      <c r="R26" s="50"/>
      <c r="S26" s="50"/>
      <c r="T26" s="51"/>
    </row>
    <row r="27" customFormat="false" ht="13.8" hidden="false" customHeight="false" outlineLevel="0" collapsed="false">
      <c r="C27" s="43"/>
      <c r="D27" s="43"/>
      <c r="E27" s="44"/>
      <c r="F27" s="44"/>
      <c r="G27" s="50" t="e">
        <f aca="false">(E32-#REF!)/#REF!</f>
        <v>#REF!</v>
      </c>
      <c r="H27" s="50" t="e">
        <f aca="false">(F32-#REF!)/#REF!</f>
        <v>#REF!</v>
      </c>
      <c r="I27" s="51"/>
      <c r="J27" s="50"/>
      <c r="K27" s="56"/>
      <c r="L27" s="58"/>
      <c r="M27" s="57"/>
      <c r="Q27" s="57"/>
      <c r="R27" s="50"/>
      <c r="S27" s="50"/>
      <c r="T27" s="51"/>
    </row>
    <row r="28" customFormat="false" ht="13.8" hidden="false" customHeight="false" outlineLevel="0" collapsed="false">
      <c r="B28" s="0" t="n">
        <v>5</v>
      </c>
      <c r="C28" s="43" t="n">
        <v>4</v>
      </c>
      <c r="D28" s="43"/>
      <c r="E28" s="44" t="n">
        <v>390</v>
      </c>
      <c r="F28" s="44" t="n">
        <v>1000</v>
      </c>
      <c r="G28" s="50" t="e">
        <f aca="false">(E34-#REF!)/#REF!</f>
        <v>#REF!</v>
      </c>
      <c r="H28" s="50" t="e">
        <f aca="false">(F34-#REF!)/#REF!</f>
        <v>#REF!</v>
      </c>
      <c r="I28" s="51"/>
      <c r="J28" s="50"/>
      <c r="K28" s="56"/>
      <c r="L28" s="50"/>
      <c r="M28" s="57" t="n">
        <v>390</v>
      </c>
      <c r="Q28" s="57" t="n">
        <v>1000</v>
      </c>
      <c r="R28" s="50"/>
      <c r="S28" s="50"/>
      <c r="T28" s="51"/>
    </row>
    <row r="29" customFormat="false" ht="13.8" hidden="false" customHeight="false" outlineLevel="0" collapsed="false">
      <c r="C29" s="43"/>
      <c r="D29" s="43"/>
      <c r="E29" s="44"/>
      <c r="F29" s="44"/>
      <c r="G29" s="50" t="e">
        <f aca="false">(E36-#REF!)/#REF!</f>
        <v>#REF!</v>
      </c>
      <c r="H29" s="50" t="e">
        <f aca="false">(F36-#REF!)/#REF!</f>
        <v>#REF!</v>
      </c>
      <c r="I29" s="51"/>
      <c r="J29" s="50"/>
      <c r="K29" s="56"/>
      <c r="L29" s="50"/>
      <c r="M29" s="57"/>
      <c r="Q29" s="57"/>
      <c r="R29" s="50"/>
      <c r="S29" s="50"/>
      <c r="T29" s="51"/>
    </row>
    <row r="30" customFormat="false" ht="13.8" hidden="false" customHeight="false" outlineLevel="0" collapsed="false">
      <c r="B30" s="0" t="n">
        <v>6</v>
      </c>
      <c r="C30" s="43" t="n">
        <v>5</v>
      </c>
      <c r="D30" s="43"/>
      <c r="E30" s="44" t="n">
        <v>500</v>
      </c>
      <c r="F30" s="44" t="n">
        <v>750</v>
      </c>
      <c r="G30" s="50" t="e">
        <f aca="false">(E38-#REF!)/#REF!</f>
        <v>#REF!</v>
      </c>
      <c r="H30" s="50" t="e">
        <f aca="false">(F38-#REF!)/#REF!</f>
        <v>#REF!</v>
      </c>
      <c r="I30" s="51"/>
      <c r="J30" s="50"/>
      <c r="K30" s="56"/>
      <c r="L30" s="50"/>
      <c r="M30" s="57" t="n">
        <v>500</v>
      </c>
      <c r="Q30" s="57" t="n">
        <v>750</v>
      </c>
      <c r="R30" s="50"/>
      <c r="S30" s="50"/>
      <c r="T30" s="51"/>
    </row>
    <row r="31" customFormat="false" ht="13.8" hidden="false" customHeight="false" outlineLevel="0" collapsed="false">
      <c r="C31" s="43"/>
      <c r="D31" s="43"/>
      <c r="E31" s="44"/>
      <c r="F31" s="44"/>
      <c r="G31" s="50" t="e">
        <f aca="false">(E40-#REF!)/#REF!</f>
        <v>#REF!</v>
      </c>
      <c r="H31" s="50" t="e">
        <f aca="false">(F40-#REF!)/#REF!</f>
        <v>#REF!</v>
      </c>
      <c r="I31" s="51"/>
      <c r="J31" s="50"/>
      <c r="K31" s="56"/>
      <c r="L31" s="50"/>
      <c r="M31" s="57"/>
      <c r="Q31" s="57"/>
      <c r="R31" s="50"/>
      <c r="S31" s="50"/>
      <c r="T31" s="51"/>
    </row>
    <row r="32" customFormat="false" ht="13.8" hidden="false" customHeight="false" outlineLevel="0" collapsed="false">
      <c r="B32" s="0" t="n">
        <v>7</v>
      </c>
      <c r="C32" s="43" t="n">
        <v>6</v>
      </c>
      <c r="D32" s="43"/>
      <c r="E32" s="44" t="n">
        <v>620</v>
      </c>
      <c r="F32" s="44" t="n">
        <v>620</v>
      </c>
      <c r="G32" s="50" t="e">
        <f aca="false">(E42-#REF!)/#REF!</f>
        <v>#REF!</v>
      </c>
      <c r="H32" s="50" t="e">
        <f aca="false">(F42-#REF!)/#REF!</f>
        <v>#REF!</v>
      </c>
      <c r="I32" s="51"/>
      <c r="J32" s="50"/>
      <c r="K32" s="56"/>
      <c r="L32" s="50"/>
      <c r="M32" s="57" t="n">
        <v>620</v>
      </c>
      <c r="Q32" s="57" t="n">
        <v>620</v>
      </c>
      <c r="R32" s="50"/>
      <c r="S32" s="50"/>
      <c r="T32" s="51"/>
    </row>
    <row r="33" customFormat="false" ht="13.8" hidden="false" customHeight="false" outlineLevel="0" collapsed="false">
      <c r="C33" s="43"/>
      <c r="D33" s="43"/>
      <c r="E33" s="44"/>
      <c r="F33" s="44"/>
      <c r="G33" s="50" t="e">
        <f aca="false">(E44-#REF!)/#REF!</f>
        <v>#REF!</v>
      </c>
      <c r="H33" s="50" t="e">
        <f aca="false">(F44-#REF!)/#REF!</f>
        <v>#REF!</v>
      </c>
      <c r="I33" s="51"/>
      <c r="J33" s="50"/>
      <c r="K33" s="56"/>
      <c r="L33" s="50"/>
      <c r="M33" s="57"/>
      <c r="Q33" s="57"/>
      <c r="R33" s="50"/>
      <c r="S33" s="50"/>
      <c r="T33" s="51"/>
    </row>
    <row r="34" customFormat="false" ht="13.8" hidden="false" customHeight="false" outlineLevel="0" collapsed="false">
      <c r="B34" s="0" t="n">
        <v>8</v>
      </c>
      <c r="C34" s="43" t="n">
        <v>7</v>
      </c>
      <c r="D34" s="43"/>
      <c r="E34" s="44" t="n">
        <v>750</v>
      </c>
      <c r="F34" s="44" t="n">
        <v>500</v>
      </c>
      <c r="G34" s="50" t="e">
        <f aca="false">(E46-#REF!)/#REF!</f>
        <v>#REF!</v>
      </c>
      <c r="H34" s="50" t="e">
        <f aca="false">(F46-#REF!)/#REF!</f>
        <v>#REF!</v>
      </c>
      <c r="I34" s="51"/>
      <c r="J34" s="50"/>
      <c r="K34" s="56"/>
      <c r="L34" s="50"/>
      <c r="M34" s="57" t="n">
        <v>750</v>
      </c>
      <c r="Q34" s="57" t="n">
        <v>500</v>
      </c>
      <c r="R34" s="50"/>
      <c r="S34" s="50"/>
      <c r="T34" s="51"/>
    </row>
    <row r="35" customFormat="false" ht="13.8" hidden="false" customHeight="false" outlineLevel="0" collapsed="false">
      <c r="C35" s="43"/>
      <c r="D35" s="43"/>
      <c r="E35" s="44"/>
      <c r="F35" s="44"/>
      <c r="G35" s="50" t="e">
        <f aca="false">(E48-#REF!)/#REF!</f>
        <v>#REF!</v>
      </c>
      <c r="H35" s="50" t="e">
        <f aca="false">(F48-#REF!)/#REF!</f>
        <v>#REF!</v>
      </c>
      <c r="I35" s="51"/>
      <c r="J35" s="50"/>
      <c r="K35" s="56"/>
      <c r="L35" s="50"/>
      <c r="M35" s="57"/>
      <c r="Q35" s="57"/>
      <c r="R35" s="50"/>
      <c r="S35" s="50"/>
      <c r="T35" s="51"/>
    </row>
    <row r="36" customFormat="false" ht="13.8" hidden="false" customHeight="false" outlineLevel="0" collapsed="false">
      <c r="B36" s="0" t="n">
        <v>9</v>
      </c>
      <c r="C36" s="43" t="n">
        <v>8</v>
      </c>
      <c r="D36" s="43"/>
      <c r="E36" s="44" t="n">
        <v>910</v>
      </c>
      <c r="F36" s="44" t="n">
        <v>390</v>
      </c>
      <c r="G36" s="50" t="e">
        <f aca="false">(E50-#REF!)/#REF!</f>
        <v>#REF!</v>
      </c>
      <c r="H36" s="50" t="e">
        <f aca="false">(F50-#REF!)/#REF!</f>
        <v>#REF!</v>
      </c>
      <c r="I36" s="51"/>
      <c r="J36" s="50"/>
      <c r="K36" s="56"/>
      <c r="L36" s="50"/>
      <c r="M36" s="57" t="n">
        <v>910</v>
      </c>
      <c r="Q36" s="57" t="n">
        <v>390</v>
      </c>
      <c r="R36" s="50"/>
      <c r="S36" s="50"/>
      <c r="T36" s="51"/>
    </row>
    <row r="37" customFormat="false" ht="13.8" hidden="false" customHeight="false" outlineLevel="0" collapsed="false">
      <c r="C37" s="43"/>
      <c r="D37" s="43"/>
      <c r="E37" s="44"/>
      <c r="F37" s="44"/>
      <c r="G37" s="50" t="e">
        <f aca="false">(E52-#REF!)/#REF!</f>
        <v>#REF!</v>
      </c>
      <c r="H37" s="50" t="e">
        <f aca="false">(F52-#REF!)/#REF!</f>
        <v>#REF!</v>
      </c>
      <c r="I37" s="51"/>
      <c r="J37" s="50"/>
      <c r="K37" s="56"/>
      <c r="L37" s="50"/>
      <c r="M37" s="57"/>
      <c r="Q37" s="57"/>
      <c r="R37" s="50"/>
      <c r="S37" s="50"/>
      <c r="T37" s="51"/>
    </row>
    <row r="38" customFormat="false" ht="13.8" hidden="false" customHeight="false" outlineLevel="0" collapsed="false">
      <c r="B38" s="0" t="n">
        <v>10</v>
      </c>
      <c r="C38" s="43" t="n">
        <v>9</v>
      </c>
      <c r="D38" s="43"/>
      <c r="E38" s="44" t="n">
        <v>1000</v>
      </c>
      <c r="F38" s="44" t="n">
        <v>330</v>
      </c>
      <c r="G38" s="50" t="e">
        <f aca="false">(E54-#REF!)/#REF!</f>
        <v>#REF!</v>
      </c>
      <c r="H38" s="50" t="e">
        <f aca="false">(F54-#REF!)/#REF!</f>
        <v>#REF!</v>
      </c>
      <c r="I38" s="51"/>
      <c r="J38" s="50"/>
      <c r="K38" s="56"/>
      <c r="L38" s="50"/>
      <c r="M38" s="57" t="n">
        <v>1000</v>
      </c>
      <c r="Q38" s="57" t="n">
        <v>330</v>
      </c>
      <c r="R38" s="50"/>
      <c r="S38" s="50"/>
      <c r="T38" s="51"/>
    </row>
    <row r="39" customFormat="false" ht="13.8" hidden="false" customHeight="false" outlineLevel="0" collapsed="false">
      <c r="C39" s="43"/>
      <c r="D39" s="43"/>
      <c r="E39" s="44"/>
      <c r="F39" s="44"/>
      <c r="G39" s="50" t="e">
        <f aca="false">(E56-#REF!)/#REF!</f>
        <v>#REF!</v>
      </c>
      <c r="H39" s="50" t="e">
        <f aca="false">(F56-#REF!)/#REF!</f>
        <v>#REF!</v>
      </c>
      <c r="I39" s="51"/>
      <c r="J39" s="50"/>
      <c r="K39" s="56"/>
      <c r="L39" s="50"/>
      <c r="M39" s="57"/>
      <c r="Q39" s="57"/>
      <c r="R39" s="50"/>
      <c r="S39" s="50"/>
      <c r="T39" s="51"/>
    </row>
    <row r="40" customFormat="false" ht="13.8" hidden="false" customHeight="false" outlineLevel="0" collapsed="false">
      <c r="B40" s="0" t="n">
        <v>11</v>
      </c>
      <c r="C40" s="43" t="n">
        <v>10</v>
      </c>
      <c r="D40" s="43"/>
      <c r="E40" s="44" t="n">
        <v>1200</v>
      </c>
      <c r="F40" s="44" t="n">
        <v>270</v>
      </c>
      <c r="G40" s="50" t="e">
        <f aca="false">(E58-#REF!)/#REF!</f>
        <v>#REF!</v>
      </c>
      <c r="H40" s="50" t="e">
        <f aca="false">(F58-#REF!)/#REF!</f>
        <v>#REF!</v>
      </c>
      <c r="I40" s="51"/>
      <c r="J40" s="50"/>
      <c r="K40" s="56"/>
      <c r="L40" s="50"/>
      <c r="M40" s="57" t="n">
        <v>1200</v>
      </c>
      <c r="Q40" s="57" t="n">
        <v>270</v>
      </c>
      <c r="R40" s="50"/>
      <c r="S40" s="50"/>
      <c r="T40" s="51"/>
    </row>
    <row r="41" customFormat="false" ht="13.8" hidden="false" customHeight="false" outlineLevel="0" collapsed="false">
      <c r="C41" s="43"/>
      <c r="D41" s="43"/>
      <c r="E41" s="44"/>
      <c r="F41" s="44"/>
      <c r="G41" s="50" t="e">
        <f aca="false">(E60-#REF!)/#REF!</f>
        <v>#REF!</v>
      </c>
      <c r="H41" s="50" t="e">
        <f aca="false">(F60-#REF!)/#REF!</f>
        <v>#REF!</v>
      </c>
      <c r="I41" s="51"/>
      <c r="J41" s="50"/>
      <c r="K41" s="56"/>
      <c r="L41" s="50"/>
      <c r="M41" s="57"/>
      <c r="Q41" s="57"/>
      <c r="R41" s="50"/>
      <c r="S41" s="50"/>
      <c r="T41" s="51"/>
    </row>
    <row r="42" customFormat="false" ht="13.8" hidden="false" customHeight="false" outlineLevel="0" collapsed="false">
      <c r="B42" s="0" t="n">
        <v>12</v>
      </c>
      <c r="C42" s="43" t="n">
        <v>11</v>
      </c>
      <c r="D42" s="43"/>
      <c r="E42" s="44" t="n">
        <v>1500</v>
      </c>
      <c r="F42" s="44" t="n">
        <v>250</v>
      </c>
      <c r="G42" s="50" t="e">
        <f aca="false">(E62-#REF!)/#REF!</f>
        <v>#REF!</v>
      </c>
      <c r="H42" s="50" t="e">
        <f aca="false">(F62-#REF!)/#REF!</f>
        <v>#REF!</v>
      </c>
      <c r="I42" s="51"/>
      <c r="J42" s="50"/>
      <c r="K42" s="56"/>
      <c r="L42" s="50"/>
      <c r="M42" s="57" t="n">
        <v>1500</v>
      </c>
      <c r="Q42" s="57" t="n">
        <v>250</v>
      </c>
      <c r="R42" s="50"/>
      <c r="S42" s="50"/>
      <c r="T42" s="51"/>
    </row>
    <row r="43" customFormat="false" ht="13.8" hidden="false" customHeight="false" outlineLevel="0" collapsed="false">
      <c r="C43" s="43"/>
      <c r="D43" s="43"/>
      <c r="E43" s="44"/>
      <c r="F43" s="44"/>
      <c r="G43" s="50" t="e">
        <f aca="false">(E64-#REF!)/#REF!</f>
        <v>#REF!</v>
      </c>
      <c r="H43" s="50" t="e">
        <f aca="false">(F64-#REF!)/#REF!</f>
        <v>#REF!</v>
      </c>
      <c r="I43" s="51"/>
      <c r="J43" s="50"/>
      <c r="K43" s="56"/>
      <c r="L43" s="50"/>
      <c r="M43" s="57"/>
      <c r="Q43" s="57"/>
      <c r="R43" s="50"/>
      <c r="S43" s="50"/>
      <c r="T43" s="51"/>
    </row>
    <row r="44" customFormat="false" ht="13.8" hidden="false" customHeight="false" outlineLevel="0" collapsed="false">
      <c r="B44" s="0" t="n">
        <v>13</v>
      </c>
      <c r="C44" s="43" t="n">
        <v>12.5</v>
      </c>
      <c r="D44" s="43"/>
      <c r="E44" s="44" t="n">
        <v>2000</v>
      </c>
      <c r="F44" s="44" t="n">
        <v>180</v>
      </c>
      <c r="G44" s="50" t="e">
        <f aca="false">(E66-#REF!)/#REF!</f>
        <v>#REF!</v>
      </c>
      <c r="H44" s="50" t="e">
        <f aca="false">(F66-#REF!)/#REF!</f>
        <v>#REF!</v>
      </c>
      <c r="I44" s="51"/>
      <c r="J44" s="50"/>
      <c r="K44" s="56"/>
      <c r="L44" s="50"/>
      <c r="M44" s="57" t="n">
        <v>2000</v>
      </c>
      <c r="Q44" s="57" t="n">
        <v>180</v>
      </c>
      <c r="R44" s="50"/>
      <c r="S44" s="50"/>
      <c r="T44" s="51"/>
    </row>
    <row r="45" customFormat="false" ht="13.8" hidden="false" customHeight="false" outlineLevel="0" collapsed="false">
      <c r="C45" s="43"/>
      <c r="D45" s="43"/>
      <c r="E45" s="44"/>
      <c r="F45" s="44"/>
      <c r="G45" s="50" t="e">
        <f aca="false">(E68-#REF!)/#REF!</f>
        <v>#REF!</v>
      </c>
      <c r="H45" s="50" t="e">
        <f aca="false">(F68-#REF!)/#REF!</f>
        <v>#REF!</v>
      </c>
      <c r="I45" s="51"/>
      <c r="J45" s="50"/>
      <c r="K45" s="56"/>
      <c r="L45" s="50"/>
      <c r="M45" s="57"/>
      <c r="Q45" s="57"/>
      <c r="R45" s="50"/>
      <c r="S45" s="50"/>
      <c r="T45" s="51"/>
    </row>
    <row r="46" customFormat="false" ht="13.8" hidden="false" customHeight="false" outlineLevel="0" collapsed="false">
      <c r="B46" s="0" t="n">
        <v>14</v>
      </c>
      <c r="C46" s="43" t="n">
        <v>14</v>
      </c>
      <c r="D46" s="43"/>
      <c r="E46" s="44" t="n">
        <v>2500</v>
      </c>
      <c r="F46" s="44" t="n">
        <v>150</v>
      </c>
      <c r="G46" s="50" t="e">
        <f aca="false">(E70-#REF!)/#REF!</f>
        <v>#REF!</v>
      </c>
      <c r="H46" s="50" t="e">
        <f aca="false">(F70-#REF!)/#REF!</f>
        <v>#REF!</v>
      </c>
      <c r="I46" s="51"/>
      <c r="J46" s="50"/>
      <c r="K46" s="56"/>
      <c r="L46" s="50"/>
      <c r="M46" s="57" t="n">
        <v>2500</v>
      </c>
      <c r="Q46" s="57" t="n">
        <v>150</v>
      </c>
      <c r="R46" s="50"/>
      <c r="S46" s="50"/>
      <c r="T46" s="51"/>
    </row>
    <row r="47" customFormat="false" ht="13.8" hidden="false" customHeight="false" outlineLevel="0" collapsed="false">
      <c r="C47" s="43"/>
      <c r="D47" s="43"/>
      <c r="E47" s="44"/>
      <c r="F47" s="44"/>
      <c r="G47" s="50" t="e">
        <f aca="false">(E72-#REF!)/#REF!</f>
        <v>#REF!</v>
      </c>
      <c r="H47" s="50" t="e">
        <f aca="false">(F72-#REF!)/#REF!</f>
        <v>#REF!</v>
      </c>
      <c r="I47" s="51"/>
      <c r="J47" s="50"/>
      <c r="K47" s="56"/>
      <c r="L47" s="50"/>
      <c r="M47" s="57"/>
      <c r="Q47" s="57"/>
      <c r="R47" s="50"/>
      <c r="S47" s="50"/>
      <c r="T47" s="51"/>
    </row>
    <row r="48" customFormat="false" ht="13.8" hidden="false" customHeight="false" outlineLevel="0" collapsed="false">
      <c r="B48" s="0" t="n">
        <v>15</v>
      </c>
      <c r="C48" s="43" t="n">
        <v>16</v>
      </c>
      <c r="D48" s="43"/>
      <c r="E48" s="44" t="n">
        <v>3300</v>
      </c>
      <c r="F48" s="44" t="n">
        <v>120</v>
      </c>
      <c r="G48" s="50" t="e">
        <f aca="false">(E74-#REF!)/#REF!</f>
        <v>#REF!</v>
      </c>
      <c r="H48" s="50" t="e">
        <f aca="false">(F74-#REF!)/#REF!</f>
        <v>#REF!</v>
      </c>
      <c r="I48" s="51"/>
      <c r="J48" s="50"/>
      <c r="K48" s="56"/>
      <c r="L48" s="50"/>
      <c r="M48" s="57" t="n">
        <v>3300</v>
      </c>
      <c r="Q48" s="57" t="n">
        <v>120</v>
      </c>
      <c r="R48" s="50"/>
      <c r="S48" s="50"/>
      <c r="T48" s="51"/>
    </row>
    <row r="49" customFormat="false" ht="13.8" hidden="false" customHeight="false" outlineLevel="0" collapsed="false">
      <c r="C49" s="43"/>
      <c r="D49" s="43"/>
      <c r="E49" s="44"/>
      <c r="F49" s="44"/>
      <c r="G49" s="50" t="e">
        <f aca="false">(E76-#REF!)/#REF!</f>
        <v>#REF!</v>
      </c>
      <c r="H49" s="50" t="e">
        <f aca="false">(F76-#REF!)/#REF!</f>
        <v>#REF!</v>
      </c>
      <c r="I49" s="51"/>
      <c r="J49" s="50"/>
      <c r="K49" s="56"/>
      <c r="L49" s="50"/>
      <c r="M49" s="57"/>
      <c r="Q49" s="57"/>
      <c r="R49" s="50"/>
      <c r="S49" s="50"/>
      <c r="T49" s="51"/>
    </row>
    <row r="50" customFormat="false" ht="13.8" hidden="false" customHeight="false" outlineLevel="0" collapsed="false">
      <c r="B50" s="0" t="n">
        <v>16</v>
      </c>
      <c r="C50" s="43" t="n">
        <v>18</v>
      </c>
      <c r="D50" s="43"/>
      <c r="E50" s="44" t="n">
        <v>3900</v>
      </c>
      <c r="F50" s="44" t="n">
        <v>91</v>
      </c>
      <c r="G50" s="50" t="e">
        <f aca="false">(E78-#REF!)/#REF!</f>
        <v>#REF!</v>
      </c>
      <c r="H50" s="50" t="e">
        <f aca="false">(F78-#REF!)/#REF!</f>
        <v>#REF!</v>
      </c>
      <c r="I50" s="51"/>
      <c r="J50" s="50"/>
      <c r="K50" s="56"/>
      <c r="L50" s="50"/>
      <c r="M50" s="57" t="n">
        <v>3900</v>
      </c>
      <c r="Q50" s="57" t="n">
        <v>91</v>
      </c>
      <c r="R50" s="50"/>
      <c r="S50" s="50"/>
      <c r="T50" s="51"/>
    </row>
    <row r="51" customFormat="false" ht="13.8" hidden="false" customHeight="false" outlineLevel="0" collapsed="false">
      <c r="C51" s="43"/>
      <c r="D51" s="43"/>
      <c r="E51" s="44"/>
      <c r="F51" s="44"/>
      <c r="G51" s="50" t="e">
        <f aca="false">(E80-#REF!)/#REF!</f>
        <v>#REF!</v>
      </c>
      <c r="H51" s="50" t="e">
        <f aca="false">(F80-#REF!)/#REF!</f>
        <v>#REF!</v>
      </c>
      <c r="I51" s="51"/>
      <c r="J51" s="50"/>
      <c r="K51" s="56"/>
      <c r="L51" s="50"/>
      <c r="M51" s="57"/>
      <c r="Q51" s="57"/>
      <c r="R51" s="50"/>
      <c r="S51" s="50"/>
      <c r="T51" s="51"/>
    </row>
    <row r="52" customFormat="false" ht="13.8" hidden="false" customHeight="false" outlineLevel="0" collapsed="false">
      <c r="B52" s="0" t="n">
        <v>17</v>
      </c>
      <c r="C52" s="43" t="n">
        <v>20</v>
      </c>
      <c r="D52" s="43"/>
      <c r="E52" s="44" t="n">
        <v>5600</v>
      </c>
      <c r="F52" s="44" t="n">
        <v>62</v>
      </c>
      <c r="G52" s="50" t="e">
        <f aca="false">(E82-#REF!)/#REF!</f>
        <v>#REF!</v>
      </c>
      <c r="H52" s="50" t="e">
        <f aca="false">(F82-#REF!)/#REF!</f>
        <v>#REF!</v>
      </c>
      <c r="I52" s="51"/>
      <c r="J52" s="50"/>
      <c r="K52" s="56"/>
      <c r="L52" s="50"/>
      <c r="M52" s="57" t="n">
        <v>5600</v>
      </c>
      <c r="Q52" s="57" t="n">
        <v>62</v>
      </c>
      <c r="R52" s="50"/>
      <c r="S52" s="50"/>
      <c r="T52" s="51"/>
    </row>
    <row r="53" customFormat="false" ht="13.8" hidden="false" customHeight="false" outlineLevel="0" collapsed="false">
      <c r="C53" s="43"/>
      <c r="D53" s="43"/>
      <c r="E53" s="44"/>
      <c r="F53" s="44"/>
      <c r="G53" s="50" t="e">
        <f aca="false">(E84-#REF!)/#REF!</f>
        <v>#REF!</v>
      </c>
      <c r="H53" s="50" t="e">
        <f aca="false">(F84-#REF!)/#REF!</f>
        <v>#REF!</v>
      </c>
      <c r="I53" s="51"/>
      <c r="J53" s="50"/>
      <c r="K53" s="56"/>
      <c r="L53" s="50"/>
      <c r="M53" s="57"/>
      <c r="Q53" s="57"/>
      <c r="R53" s="50"/>
      <c r="S53" s="50"/>
      <c r="T53" s="51"/>
    </row>
    <row r="54" customFormat="false" ht="13.8" hidden="false" customHeight="false" outlineLevel="0" collapsed="false">
      <c r="B54" s="0" t="n">
        <v>18</v>
      </c>
      <c r="C54" s="43" t="n">
        <v>22</v>
      </c>
      <c r="D54" s="43"/>
      <c r="E54" s="44" t="n">
        <v>6800</v>
      </c>
      <c r="F54" s="44" t="n">
        <v>56</v>
      </c>
      <c r="G54" s="50" t="e">
        <f aca="false">(E86-#REF!)/#REF!</f>
        <v>#REF!</v>
      </c>
      <c r="H54" s="50" t="e">
        <f aca="false">(F86-#REF!)/#REF!</f>
        <v>#REF!</v>
      </c>
      <c r="I54" s="51"/>
      <c r="J54" s="50"/>
      <c r="K54" s="56"/>
      <c r="L54" s="50"/>
      <c r="M54" s="57" t="n">
        <v>6800</v>
      </c>
      <c r="Q54" s="57" t="n">
        <v>56</v>
      </c>
      <c r="R54" s="50"/>
      <c r="S54" s="50"/>
      <c r="T54" s="51"/>
    </row>
    <row r="55" customFormat="false" ht="13.8" hidden="false" customHeight="false" outlineLevel="0" collapsed="false">
      <c r="M55" s="42"/>
      <c r="Q55" s="42"/>
    </row>
    <row r="56" customFormat="false" ht="13.8" hidden="false" customHeight="false" outlineLevel="0" collapsed="false">
      <c r="B56" s="0" t="n">
        <v>19</v>
      </c>
      <c r="C56" s="43" t="n">
        <v>24</v>
      </c>
      <c r="D56" s="43"/>
      <c r="E56" s="44" t="n">
        <v>9100</v>
      </c>
      <c r="F56" s="44" t="n">
        <v>39</v>
      </c>
      <c r="M56" s="57" t="n">
        <v>9100</v>
      </c>
      <c r="Q56" s="57" t="n">
        <v>39</v>
      </c>
    </row>
    <row r="57" customFormat="false" ht="13.8" hidden="false" customHeight="false" outlineLevel="0" collapsed="false">
      <c r="M57" s="42"/>
      <c r="Q57" s="42"/>
    </row>
    <row r="58" customFormat="false" ht="13.8" hidden="false" customHeight="false" outlineLevel="0" collapsed="false">
      <c r="B58" s="0" t="n">
        <v>20</v>
      </c>
      <c r="C58" s="43" t="n">
        <v>26</v>
      </c>
      <c r="D58" s="43"/>
      <c r="E58" s="44" t="n">
        <v>12000</v>
      </c>
      <c r="F58" s="44" t="n">
        <v>33</v>
      </c>
      <c r="M58" s="57" t="n">
        <v>12000</v>
      </c>
      <c r="Q58" s="57" t="n">
        <v>33</v>
      </c>
    </row>
    <row r="59" customFormat="false" ht="13.8" hidden="false" customHeight="false" outlineLevel="0" collapsed="false">
      <c r="M59" s="42"/>
      <c r="Q59" s="42"/>
      <c r="AB59" s="0" t="n">
        <v>2670</v>
      </c>
      <c r="AC59" s="0" t="n">
        <f aca="false">AB59*AB60*AB86*AB87/(AB59*AB60*AB86+AB59*AB60*AB87+AB59*AB86*AB87+AB60*AB86*AB87)</f>
        <v>407.710434536714</v>
      </c>
      <c r="AD59" s="0" t="e">
        <f aca="false">AC59*AC60*AC86*AC87/(AC59*AC60*AC86+AC59*AC60*AC87+AC59*AC86*AC87+AC60*AC86*AC87)</f>
        <v>#DIV/0!</v>
      </c>
    </row>
    <row r="60" customFormat="false" ht="13.8" hidden="false" customHeight="false" outlineLevel="0" collapsed="false">
      <c r="B60" s="0" t="n">
        <v>21</v>
      </c>
      <c r="C60" s="43" t="n">
        <v>28</v>
      </c>
      <c r="D60" s="43"/>
      <c r="E60" s="44" t="n">
        <v>15000</v>
      </c>
      <c r="F60" s="44" t="n">
        <v>25</v>
      </c>
      <c r="M60" s="57" t="n">
        <v>15000</v>
      </c>
      <c r="Q60" s="57" t="n">
        <v>25</v>
      </c>
      <c r="AB60" s="0" t="n">
        <v>2430</v>
      </c>
    </row>
    <row r="61" customFormat="false" ht="13.8" hidden="false" customHeight="false" outlineLevel="0" collapsed="false">
      <c r="C61" s="43"/>
      <c r="D61" s="43"/>
      <c r="E61" s="44"/>
      <c r="F61" s="44"/>
      <c r="M61" s="57"/>
      <c r="Q61" s="57"/>
    </row>
    <row r="62" customFormat="false" ht="13.8" hidden="false" customHeight="false" outlineLevel="0" collapsed="false">
      <c r="B62" s="0" t="n">
        <v>22</v>
      </c>
      <c r="C62" s="43" t="n">
        <v>30</v>
      </c>
      <c r="D62" s="43"/>
      <c r="E62" s="44" t="n">
        <v>18000</v>
      </c>
      <c r="F62" s="44" t="n">
        <v>20</v>
      </c>
      <c r="M62" s="57" t="n">
        <v>18000</v>
      </c>
      <c r="Q62" s="57" t="n">
        <v>20</v>
      </c>
    </row>
    <row r="63" customFormat="false" ht="13.8" hidden="false" customHeight="false" outlineLevel="0" collapsed="false">
      <c r="M63" s="42"/>
      <c r="Q63" s="42"/>
    </row>
    <row r="64" customFormat="false" ht="13.8" hidden="false" customHeight="false" outlineLevel="0" collapsed="false">
      <c r="B64" s="0" t="n">
        <v>23</v>
      </c>
      <c r="C64" s="43" t="n">
        <v>32.5</v>
      </c>
      <c r="D64" s="43"/>
      <c r="E64" s="44" t="n">
        <v>27000</v>
      </c>
      <c r="F64" s="44" t="n">
        <v>15</v>
      </c>
      <c r="M64" s="59" t="n">
        <v>27000</v>
      </c>
      <c r="Q64" s="57" t="n">
        <v>15</v>
      </c>
    </row>
    <row r="65" customFormat="false" ht="13.8" hidden="false" customHeight="false" outlineLevel="0" collapsed="false">
      <c r="M65" s="42"/>
      <c r="Q65" s="42"/>
    </row>
    <row r="66" customFormat="false" ht="13.8" hidden="false" customHeight="false" outlineLevel="0" collapsed="false">
      <c r="B66" s="0" t="n">
        <v>24</v>
      </c>
      <c r="C66" s="43" t="n">
        <v>35</v>
      </c>
      <c r="D66" s="43"/>
      <c r="E66" s="44" t="n">
        <v>33000</v>
      </c>
      <c r="F66" s="44" t="n">
        <v>11</v>
      </c>
      <c r="M66" s="59" t="n">
        <v>33000</v>
      </c>
      <c r="Q66" s="57" t="n">
        <v>11</v>
      </c>
    </row>
    <row r="67" customFormat="false" ht="13.8" hidden="false" customHeight="false" outlineLevel="0" collapsed="false">
      <c r="M67" s="60"/>
      <c r="Q67" s="42"/>
    </row>
    <row r="68" customFormat="false" ht="13.8" hidden="false" customHeight="false" outlineLevel="0" collapsed="false">
      <c r="B68" s="0" t="n">
        <v>25</v>
      </c>
      <c r="C68" s="43" t="n">
        <v>37.5</v>
      </c>
      <c r="D68" s="43"/>
      <c r="E68" s="44" t="n">
        <v>47000</v>
      </c>
      <c r="F68" s="44" t="n">
        <v>8.5</v>
      </c>
      <c r="M68" s="59" t="n">
        <v>47000</v>
      </c>
      <c r="Q68" s="57" t="n">
        <v>8.5</v>
      </c>
    </row>
    <row r="69" customFormat="false" ht="13.8" hidden="false" customHeight="false" outlineLevel="0" collapsed="false">
      <c r="M69" s="60"/>
      <c r="Q69" s="42"/>
    </row>
    <row r="70" customFormat="false" ht="13.8" hidden="false" customHeight="false" outlineLevel="0" collapsed="false">
      <c r="B70" s="0" t="n">
        <v>26</v>
      </c>
      <c r="C70" s="43" t="n">
        <v>40</v>
      </c>
      <c r="D70" s="43"/>
      <c r="E70" s="44" t="n">
        <v>62000</v>
      </c>
      <c r="F70" s="44" t="n">
        <v>6.2</v>
      </c>
      <c r="M70" s="59" t="n">
        <v>62000</v>
      </c>
      <c r="Q70" s="57" t="n">
        <v>6.2</v>
      </c>
    </row>
    <row r="71" customFormat="false" ht="13.8" hidden="false" customHeight="false" outlineLevel="0" collapsed="false">
      <c r="M71" s="60"/>
      <c r="Q71" s="42"/>
    </row>
    <row r="72" customFormat="false" ht="13.8" hidden="false" customHeight="false" outlineLevel="0" collapsed="false">
      <c r="B72" s="0" t="n">
        <v>27</v>
      </c>
      <c r="C72" s="43" t="n">
        <v>43</v>
      </c>
      <c r="D72" s="43"/>
      <c r="E72" s="44" t="n">
        <v>91000</v>
      </c>
      <c r="F72" s="44" t="n">
        <v>4.3</v>
      </c>
      <c r="M72" s="59" t="n">
        <v>91000</v>
      </c>
      <c r="Q72" s="57" t="n">
        <v>4.3</v>
      </c>
    </row>
    <row r="73" customFormat="false" ht="13.8" hidden="false" customHeight="false" outlineLevel="0" collapsed="false">
      <c r="M73" s="42"/>
      <c r="Q73" s="42"/>
    </row>
    <row r="74" customFormat="false" ht="13.8" hidden="false" customHeight="false" outlineLevel="0" collapsed="false">
      <c r="B74" s="0" t="n">
        <v>28</v>
      </c>
      <c r="C74" s="43" t="n">
        <v>46</v>
      </c>
      <c r="D74" s="43"/>
      <c r="E74" s="44" t="n">
        <v>120000</v>
      </c>
      <c r="F74" s="44" t="n">
        <v>3</v>
      </c>
      <c r="M74" s="61" t="n">
        <v>120000</v>
      </c>
      <c r="Q74" s="57" t="n">
        <v>3</v>
      </c>
    </row>
    <row r="75" customFormat="false" ht="13.8" hidden="false" customHeight="false" outlineLevel="0" collapsed="false">
      <c r="M75" s="62"/>
      <c r="Q75" s="42"/>
    </row>
    <row r="76" customFormat="false" ht="13.8" hidden="false" customHeight="false" outlineLevel="0" collapsed="false">
      <c r="B76" s="0" t="n">
        <v>29</v>
      </c>
      <c r="C76" s="43" t="n">
        <v>49</v>
      </c>
      <c r="D76" s="43"/>
      <c r="E76" s="44" t="n">
        <v>150000</v>
      </c>
      <c r="F76" s="44" t="n">
        <v>2.5</v>
      </c>
      <c r="M76" s="61" t="n">
        <v>150000</v>
      </c>
      <c r="Q76" s="57" t="n">
        <v>2.5</v>
      </c>
    </row>
    <row r="77" customFormat="false" ht="13.8" hidden="false" customHeight="false" outlineLevel="0" collapsed="false">
      <c r="M77" s="62"/>
      <c r="Q77" s="42"/>
    </row>
    <row r="78" customFormat="false" ht="13.8" hidden="false" customHeight="false" outlineLevel="0" collapsed="false">
      <c r="B78" s="0" t="n">
        <v>30</v>
      </c>
      <c r="C78" s="43" t="n">
        <v>52</v>
      </c>
      <c r="D78" s="43"/>
      <c r="E78" s="44" t="n">
        <v>250000</v>
      </c>
      <c r="F78" s="44" t="n">
        <v>1.5</v>
      </c>
      <c r="M78" s="61" t="n">
        <v>250000</v>
      </c>
      <c r="Q78" s="57" t="n">
        <v>1.5</v>
      </c>
    </row>
    <row r="79" customFormat="false" ht="13.8" hidden="false" customHeight="false" outlineLevel="0" collapsed="false">
      <c r="M79" s="62"/>
      <c r="Q79" s="42"/>
    </row>
    <row r="80" customFormat="false" ht="13.8" hidden="false" customHeight="false" outlineLevel="0" collapsed="false">
      <c r="B80" s="0" t="n">
        <v>31</v>
      </c>
      <c r="C80" s="43" t="n">
        <v>56</v>
      </c>
      <c r="D80" s="43"/>
      <c r="E80" s="44" t="n">
        <v>390000</v>
      </c>
      <c r="F80" s="44" t="n">
        <v>1</v>
      </c>
      <c r="M80" s="61" t="n">
        <v>390000</v>
      </c>
      <c r="Q80" s="57" t="n">
        <v>1</v>
      </c>
    </row>
    <row r="81" customFormat="false" ht="13.8" hidden="false" customHeight="false" outlineLevel="0" collapsed="false">
      <c r="M81" s="62"/>
      <c r="Q81" s="42"/>
    </row>
    <row r="82" customFormat="false" ht="13.8" hidden="false" customHeight="false" outlineLevel="0" collapsed="false">
      <c r="B82" s="0" t="n">
        <v>32</v>
      </c>
      <c r="C82" s="43" t="n">
        <v>60</v>
      </c>
      <c r="D82" s="43"/>
      <c r="E82" s="44" t="n">
        <v>620000</v>
      </c>
      <c r="F82" s="44" t="n">
        <v>0.62</v>
      </c>
      <c r="M82" s="61" t="n">
        <v>620000</v>
      </c>
      <c r="Q82" s="57" t="n">
        <v>0.62</v>
      </c>
    </row>
    <row r="83" customFormat="false" ht="13.8" hidden="false" customHeight="false" outlineLevel="0" collapsed="false">
      <c r="M83" s="62"/>
      <c r="Q83" s="42"/>
    </row>
    <row r="84" customFormat="false" ht="13.8" hidden="false" customHeight="false" outlineLevel="0" collapsed="false">
      <c r="B84" s="0" t="n">
        <v>33</v>
      </c>
      <c r="C84" s="43" t="n">
        <v>64</v>
      </c>
      <c r="D84" s="43"/>
      <c r="E84" s="44" t="n">
        <v>1000000</v>
      </c>
      <c r="F84" s="44" t="n">
        <v>0.39</v>
      </c>
      <c r="M84" s="61" t="n">
        <v>1000000</v>
      </c>
      <c r="Q84" s="57" t="n">
        <v>0.39</v>
      </c>
    </row>
    <row r="85" customFormat="false" ht="13.8" hidden="false" customHeight="false" outlineLevel="0" collapsed="false">
      <c r="M85" s="62"/>
      <c r="Q85" s="42"/>
    </row>
    <row r="86" customFormat="false" ht="13.8" hidden="false" customHeight="false" outlineLevel="0" collapsed="false">
      <c r="B86" s="0" t="n">
        <v>34</v>
      </c>
      <c r="C86" s="43" t="s">
        <v>52</v>
      </c>
      <c r="D86" s="43"/>
      <c r="E86" s="44" t="n">
        <v>10000000</v>
      </c>
      <c r="F86" s="44" t="n">
        <v>0.1</v>
      </c>
      <c r="M86" s="61" t="n">
        <v>10000000</v>
      </c>
      <c r="Q86" s="57" t="n">
        <v>0.1</v>
      </c>
      <c r="AB86" s="0" t="n">
        <v>1000</v>
      </c>
    </row>
    <row r="87" customFormat="false" ht="13.8" hidden="false" customHeight="false" outlineLevel="0" collapsed="false">
      <c r="AB87" s="0" t="n">
        <v>1500</v>
      </c>
    </row>
    <row r="88" customFormat="false" ht="13.8" hidden="false" customHeight="false" outlineLevel="0" collapsed="false">
      <c r="G88" s="0" t="n">
        <v>1210</v>
      </c>
      <c r="H88" s="0" t="n">
        <f aca="false">G88*G89/(G88+G89)</f>
        <v>597.405857740586</v>
      </c>
    </row>
    <row r="89" customFormat="false" ht="13.8" hidden="false" customHeight="false" outlineLevel="0" collapsed="false">
      <c r="G89" s="0" t="n">
        <v>1180</v>
      </c>
      <c r="AB89" s="0" t="n">
        <v>2210</v>
      </c>
      <c r="AC89" s="0" t="n">
        <f aca="false">AB89*AB90*AB91*AB92/(AB89*AB90*AB91+AB89*AB90*AB92+AB89*AB91*AB92+AB90*AB91*AB92)</f>
        <v>883.811248167328</v>
      </c>
      <c r="AD89" s="0" t="e">
        <f aca="false">AC89*AC90*AC91*AC92/(AC89*AC90*AC91+AC89*AC90*AC92+AC89*AC91*AC92+AC90*AC91*AC92)</f>
        <v>#DIV/0!</v>
      </c>
    </row>
    <row r="90" customFormat="false" ht="13.8" hidden="false" customHeight="false" outlineLevel="0" collapsed="false">
      <c r="AB90" s="0" t="n">
        <v>4320</v>
      </c>
    </row>
    <row r="91" customFormat="false" ht="13.8" hidden="false" customHeight="false" outlineLevel="0" collapsed="false">
      <c r="AB91" s="0" t="n">
        <v>4220</v>
      </c>
    </row>
    <row r="92" customFormat="false" ht="13.8" hidden="false" customHeight="false" outlineLevel="0" collapsed="false">
      <c r="AB92" s="0" t="n">
        <v>4750</v>
      </c>
    </row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>
      <c r="L99" s="0" t="n">
        <v>620</v>
      </c>
      <c r="P99" s="0" t="n">
        <v>620</v>
      </c>
    </row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>
      <c r="E102" s="44" t="n">
        <v>18</v>
      </c>
      <c r="F102" s="44" t="n">
        <v>20000</v>
      </c>
      <c r="J102" s="54"/>
      <c r="K102" s="54"/>
      <c r="L102" s="54"/>
      <c r="M102" s="48" t="n">
        <v>18</v>
      </c>
      <c r="N102" s="54"/>
      <c r="O102" s="54"/>
      <c r="P102" s="54"/>
      <c r="Q102" s="48" t="n">
        <v>20000</v>
      </c>
      <c r="R102" s="54"/>
    </row>
    <row r="103" customFormat="false" ht="13.8" hidden="false" customHeight="false" outlineLevel="0" collapsed="false">
      <c r="J103" s="54"/>
      <c r="K103" s="54"/>
      <c r="L103" s="54"/>
      <c r="M103" s="54"/>
      <c r="N103" s="54"/>
      <c r="O103" s="54"/>
      <c r="P103" s="54"/>
      <c r="Q103" s="54"/>
      <c r="R103" s="54"/>
    </row>
    <row r="104" customFormat="false" ht="13.8" hidden="false" customHeight="false" outlineLevel="0" collapsed="false">
      <c r="E104" s="44" t="n">
        <v>75</v>
      </c>
      <c r="F104" s="44" t="n">
        <v>4700</v>
      </c>
      <c r="M104" s="37" t="n">
        <v>75</v>
      </c>
      <c r="Q104" s="37" t="n">
        <v>4700</v>
      </c>
    </row>
    <row r="105" customFormat="false" ht="13.8" hidden="false" customHeight="false" outlineLevel="0" collapsed="false">
      <c r="M105" s="37"/>
      <c r="Q105" s="37"/>
    </row>
    <row r="106" customFormat="false" ht="13.8" hidden="false" customHeight="false" outlineLevel="0" collapsed="false">
      <c r="E106" s="44" t="n">
        <v>180</v>
      </c>
      <c r="F106" s="44" t="n">
        <v>2000</v>
      </c>
      <c r="M106" s="37" t="n">
        <v>180</v>
      </c>
      <c r="Q106" s="37" t="n">
        <v>2000</v>
      </c>
    </row>
    <row r="107" customFormat="false" ht="13.8" hidden="false" customHeight="false" outlineLevel="0" collapsed="false">
      <c r="M107" s="37"/>
      <c r="Q107" s="37"/>
    </row>
    <row r="108" customFormat="false" ht="13.8" hidden="false" customHeight="false" outlineLevel="0" collapsed="false">
      <c r="E108" s="44" t="n">
        <v>250</v>
      </c>
      <c r="F108" s="44" t="n">
        <v>1500</v>
      </c>
      <c r="M108" s="37" t="n">
        <v>250</v>
      </c>
      <c r="Q108" s="37" t="n">
        <v>1500</v>
      </c>
    </row>
    <row r="109" customFormat="false" ht="13.8" hidden="false" customHeight="false" outlineLevel="0" collapsed="false">
      <c r="M109" s="37"/>
      <c r="Q109" s="37"/>
    </row>
    <row r="110" customFormat="false" ht="13.8" hidden="false" customHeight="false" outlineLevel="0" collapsed="false">
      <c r="E110" s="63" t="n">
        <v>390</v>
      </c>
      <c r="F110" s="63" t="n">
        <v>910</v>
      </c>
      <c r="M110" s="37" t="n">
        <v>390</v>
      </c>
      <c r="Q110" s="37" t="n">
        <v>910</v>
      </c>
    </row>
    <row r="111" customFormat="false" ht="13.8" hidden="false" customHeight="false" outlineLevel="0" collapsed="false">
      <c r="M111" s="37"/>
      <c r="Q111" s="37"/>
    </row>
    <row r="112" customFormat="false" ht="13.8" hidden="false" customHeight="false" outlineLevel="0" collapsed="false">
      <c r="E112" s="44" t="n">
        <v>470</v>
      </c>
      <c r="F112" s="44" t="n">
        <v>750</v>
      </c>
      <c r="M112" s="37" t="n">
        <v>470</v>
      </c>
      <c r="Q112" s="37" t="n">
        <v>750</v>
      </c>
    </row>
    <row r="113" customFormat="false" ht="13.8" hidden="false" customHeight="false" outlineLevel="0" collapsed="false">
      <c r="M113" s="37"/>
      <c r="Q113" s="37"/>
    </row>
    <row r="114" customFormat="false" ht="13.8" hidden="false" customHeight="false" outlineLevel="0" collapsed="false">
      <c r="E114" s="44" t="n">
        <v>620</v>
      </c>
      <c r="F114" s="44" t="n">
        <v>560</v>
      </c>
      <c r="M114" s="37" t="n">
        <v>620</v>
      </c>
      <c r="Q114" s="37" t="n">
        <v>560</v>
      </c>
    </row>
    <row r="115" customFormat="false" ht="13.8" hidden="false" customHeight="false" outlineLevel="0" collapsed="false">
      <c r="M115" s="37"/>
      <c r="Q115" s="37"/>
    </row>
    <row r="116" customFormat="false" ht="13.8" hidden="false" customHeight="false" outlineLevel="0" collapsed="false">
      <c r="E116" s="44" t="n">
        <v>750</v>
      </c>
      <c r="F116" s="44" t="n">
        <v>470</v>
      </c>
      <c r="M116" s="37" t="n">
        <v>750</v>
      </c>
      <c r="Q116" s="37" t="n">
        <v>470</v>
      </c>
    </row>
    <row r="117" customFormat="false" ht="13.8" hidden="false" customHeight="false" outlineLevel="0" collapsed="false">
      <c r="M117" s="37"/>
      <c r="Q117" s="37"/>
    </row>
    <row r="118" customFormat="false" ht="13.8" hidden="false" customHeight="false" outlineLevel="0" collapsed="false">
      <c r="E118" s="63" t="n">
        <v>910</v>
      </c>
      <c r="F118" s="63" t="n">
        <v>390</v>
      </c>
      <c r="M118" s="37" t="n">
        <v>910</v>
      </c>
      <c r="Q118" s="37" t="n">
        <v>390</v>
      </c>
    </row>
    <row r="119" customFormat="false" ht="13.8" hidden="false" customHeight="false" outlineLevel="0" collapsed="false">
      <c r="M119" s="37"/>
      <c r="Q119" s="37"/>
    </row>
    <row r="120" customFormat="false" ht="13.8" hidden="false" customHeight="false" outlineLevel="0" collapsed="false">
      <c r="E120" s="44" t="n">
        <v>1000</v>
      </c>
      <c r="F120" s="44" t="n">
        <v>330</v>
      </c>
      <c r="M120" s="37" t="n">
        <v>1000</v>
      </c>
      <c r="Q120" s="37" t="n">
        <v>330</v>
      </c>
    </row>
    <row r="121" customFormat="false" ht="13.8" hidden="false" customHeight="false" outlineLevel="0" collapsed="false">
      <c r="M121" s="37"/>
      <c r="Q121" s="37"/>
    </row>
    <row r="122" customFormat="false" ht="13.8" hidden="false" customHeight="false" outlineLevel="0" collapsed="false">
      <c r="E122" s="44" t="n">
        <v>1200</v>
      </c>
      <c r="F122" s="44" t="n">
        <v>270</v>
      </c>
      <c r="M122" s="37" t="n">
        <v>1200</v>
      </c>
      <c r="Q122" s="37" t="n">
        <v>270</v>
      </c>
    </row>
    <row r="123" customFormat="false" ht="13.8" hidden="false" customHeight="false" outlineLevel="0" collapsed="false">
      <c r="M123" s="37"/>
      <c r="Q123" s="37"/>
    </row>
    <row r="124" customFormat="false" ht="13.8" hidden="false" customHeight="false" outlineLevel="0" collapsed="false">
      <c r="E124" s="44" t="n">
        <v>1500</v>
      </c>
      <c r="F124" s="44" t="n">
        <v>220</v>
      </c>
      <c r="M124" s="37" t="n">
        <v>1500</v>
      </c>
      <c r="Q124" s="37" t="n">
        <v>220</v>
      </c>
    </row>
    <row r="125" customFormat="false" ht="13.8" hidden="false" customHeight="false" outlineLevel="0" collapsed="false">
      <c r="M125" s="37"/>
      <c r="Q125" s="37"/>
    </row>
    <row r="126" customFormat="false" ht="13.8" hidden="false" customHeight="false" outlineLevel="0" collapsed="false">
      <c r="E126" s="44" t="n">
        <v>1800</v>
      </c>
      <c r="F126" s="44" t="n">
        <v>180</v>
      </c>
      <c r="M126" s="37" t="n">
        <v>1800</v>
      </c>
      <c r="Q126" s="37" t="n">
        <v>180</v>
      </c>
    </row>
    <row r="127" customFormat="false" ht="13.8" hidden="false" customHeight="false" outlineLevel="0" collapsed="false">
      <c r="M127" s="37"/>
      <c r="Q127" s="37"/>
    </row>
    <row r="128" customFormat="false" ht="13.8" hidden="false" customHeight="false" outlineLevel="0" collapsed="false">
      <c r="E128" s="44" t="n">
        <v>2200</v>
      </c>
      <c r="F128" s="44" t="n">
        <v>150</v>
      </c>
      <c r="M128" s="37" t="n">
        <v>2200</v>
      </c>
      <c r="Q128" s="37" t="n">
        <v>150</v>
      </c>
    </row>
    <row r="129" customFormat="false" ht="13.8" hidden="false" customHeight="false" outlineLevel="0" collapsed="false">
      <c r="M129" s="37"/>
      <c r="Q129" s="37"/>
    </row>
    <row r="130" customFormat="false" ht="13.8" hidden="false" customHeight="false" outlineLevel="0" collapsed="false">
      <c r="E130" s="44" t="n">
        <v>2500</v>
      </c>
      <c r="F130" s="44" t="n">
        <v>120</v>
      </c>
      <c r="M130" s="37" t="n">
        <v>2500</v>
      </c>
      <c r="Q130" s="37" t="n">
        <v>120</v>
      </c>
    </row>
    <row r="131" customFormat="false" ht="13.8" hidden="false" customHeight="false" outlineLevel="0" collapsed="false">
      <c r="M131" s="37"/>
      <c r="Q131" s="37"/>
    </row>
    <row r="132" customFormat="false" ht="13.8" hidden="false" customHeight="false" outlineLevel="0" collapsed="false">
      <c r="E132" s="63" t="n">
        <v>3000</v>
      </c>
      <c r="F132" s="63" t="n">
        <v>100</v>
      </c>
      <c r="M132" s="37" t="n">
        <v>3000</v>
      </c>
      <c r="Q132" s="37" t="n">
        <v>100</v>
      </c>
    </row>
    <row r="133" customFormat="false" ht="13.8" hidden="false" customHeight="false" outlineLevel="0" collapsed="false"/>
    <row r="134" customFormat="false" ht="13.8" hidden="false" customHeight="false" outlineLevel="0" collapsed="false"/>
    <row r="135" customFormat="false" ht="13.8" hidden="false" customHeight="false" outlineLevel="0" collapsed="false"/>
    <row r="136" customFormat="false" ht="13.8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A48"/>
  <sheetViews>
    <sheetView showFormulas="false" showGridLines="true" showRowColHeaders="true" showZeros="true" rightToLeft="false" tabSelected="false" showOutlineSymbols="true" defaultGridColor="true" view="normal" topLeftCell="A31" colorId="64" zoomScale="160" zoomScaleNormal="160" zoomScalePageLayoutView="100" workbookViewId="0">
      <selection pane="topLeft" activeCell="G23" activeCellId="0" sqref="G23"/>
    </sheetView>
  </sheetViews>
  <sheetFormatPr defaultColWidth="9.00390625" defaultRowHeight="13.5" zeroHeight="false" outlineLevelRow="0" outlineLevelCol="0"/>
  <cols>
    <col collapsed="false" customWidth="false" hidden="false" outlineLevel="0" max="209" min="1" style="1" width="9"/>
    <col collapsed="false" customWidth="true" hidden="false" outlineLevel="0" max="16384" min="16337" style="0" width="11.63"/>
  </cols>
  <sheetData>
    <row r="1" customFormat="false" ht="13.8" hidden="false" customHeight="false" outlineLevel="0" collapsed="false"/>
    <row r="2" customFormat="false" ht="13.8" hidden="false" customHeight="false" outlineLevel="0" collapsed="false"/>
    <row r="3" customFormat="false" ht="13.8" hidden="false" customHeight="false" outlineLevel="0" collapsed="false"/>
    <row r="4" customFormat="false" ht="13.8" hidden="false" customHeight="false" outlineLevel="0" collapsed="false"/>
    <row r="5" customFormat="false" ht="13.8" hidden="false" customHeight="false" outlineLevel="0" collapsed="false"/>
    <row r="6" customFormat="false" ht="13.8" hidden="false" customHeight="false" outlineLevel="0" collapsed="false"/>
    <row r="7" customFormat="false" ht="13.8" hidden="false" customHeight="false" outlineLevel="0" collapsed="false"/>
    <row r="8" customFormat="false" ht="13.8" hidden="false" customHeight="false" outlineLevel="0" collapsed="false"/>
    <row r="9" customFormat="false" ht="13.8" hidden="false" customHeight="false" outlineLevel="0" collapsed="false"/>
    <row r="10" customFormat="false" ht="13.8" hidden="false" customHeight="false" outlineLevel="0" collapsed="false"/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>
      <c r="A22" s="0"/>
      <c r="B22" s="0"/>
      <c r="C22" s="0"/>
      <c r="D22" s="0"/>
      <c r="E22" s="0"/>
      <c r="F22" s="0"/>
      <c r="G22" s="0"/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</row>
    <row r="23" customFormat="false" ht="13.8" hidden="false" customHeight="false" outlineLevel="0" collapsed="false">
      <c r="A23" s="0"/>
      <c r="B23" s="0"/>
      <c r="C23" s="0" t="s">
        <v>53</v>
      </c>
      <c r="D23" s="0"/>
      <c r="E23" s="0"/>
      <c r="F23" s="0"/>
      <c r="G23" s="0"/>
      <c r="H23" s="0"/>
      <c r="I23" s="0" t="s">
        <v>54</v>
      </c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</row>
    <row r="24" customFormat="false" ht="13.8" hidden="false" customHeight="false" outlineLevel="0" collapsed="false">
      <c r="A24" s="0"/>
      <c r="B24" s="0"/>
      <c r="C24" s="0"/>
      <c r="D24" s="0"/>
      <c r="E24" s="0"/>
      <c r="F24" s="0"/>
      <c r="G24" s="0"/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</row>
    <row r="25" customFormat="false" ht="13.8" hidden="false" customHeight="false" outlineLevel="0" collapsed="false">
      <c r="A25" s="0"/>
      <c r="B25" s="0" t="s">
        <v>55</v>
      </c>
      <c r="C25" s="0"/>
      <c r="D25" s="0" t="n">
        <v>600</v>
      </c>
      <c r="E25" s="0" t="s">
        <v>2</v>
      </c>
      <c r="F25" s="0"/>
      <c r="G25" s="0"/>
      <c r="H25" s="0" t="s">
        <v>55</v>
      </c>
      <c r="I25" s="0"/>
      <c r="J25" s="0" t="n">
        <v>600</v>
      </c>
      <c r="K25" s="0" t="s">
        <v>2</v>
      </c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</row>
    <row r="26" customFormat="false" ht="13.8" hidden="false" customHeight="false" outlineLevel="0" collapsed="false">
      <c r="A26" s="0"/>
      <c r="B26" s="0" t="s">
        <v>56</v>
      </c>
      <c r="C26" s="0"/>
      <c r="D26" s="0" t="n">
        <v>15.5</v>
      </c>
      <c r="E26" s="0" t="s">
        <v>57</v>
      </c>
      <c r="F26" s="0"/>
      <c r="G26" s="0"/>
      <c r="H26" s="0" t="s">
        <v>56</v>
      </c>
      <c r="I26" s="0"/>
      <c r="J26" s="0" t="n">
        <v>15.09</v>
      </c>
      <c r="K26" s="0" t="s">
        <v>57</v>
      </c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</row>
    <row r="27" customFormat="false" ht="13.8" hidden="false" customHeight="false" outlineLevel="0" collapsed="false">
      <c r="A27" s="0"/>
      <c r="B27" s="0" t="s">
        <v>58</v>
      </c>
      <c r="C27" s="0"/>
      <c r="D27" s="64" t="n">
        <f aca="false">(D29-1)/(D29+1)*D25</f>
        <v>427.502472117781</v>
      </c>
      <c r="E27" s="0" t="s">
        <v>2</v>
      </c>
      <c r="F27" s="0"/>
      <c r="G27" s="0"/>
      <c r="H27" s="0" t="s">
        <v>59</v>
      </c>
      <c r="I27" s="0"/>
      <c r="J27" s="64" t="n">
        <f aca="false">(J29^2-1)/(2*J29)*J25</f>
        <v>1651.79671476567</v>
      </c>
      <c r="K27" s="0" t="s">
        <v>2</v>
      </c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</row>
    <row r="28" customFormat="false" ht="13.8" hidden="false" customHeight="false" outlineLevel="0" collapsed="false">
      <c r="A28" s="0"/>
      <c r="B28" s="0" t="s">
        <v>60</v>
      </c>
      <c r="C28" s="0"/>
      <c r="D28" s="64" t="n">
        <f aca="false">2*D25*D29/(D29^2-1)</f>
        <v>207.298960699758</v>
      </c>
      <c r="E28" s="0" t="s">
        <v>2</v>
      </c>
      <c r="F28" s="0"/>
      <c r="G28" s="0"/>
      <c r="H28" s="0" t="s">
        <v>61</v>
      </c>
      <c r="I28" s="0"/>
      <c r="J28" s="64" t="n">
        <f aca="false">(J29+1)/(J29-1)*J25</f>
        <v>856.301606676165</v>
      </c>
      <c r="K28" s="0" t="s">
        <v>2</v>
      </c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</row>
    <row r="29" customFormat="false" ht="13.8" hidden="false" customHeight="false" outlineLevel="0" collapsed="false">
      <c r="A29" s="0"/>
      <c r="B29" s="0" t="s">
        <v>62</v>
      </c>
      <c r="C29" s="0"/>
      <c r="D29" s="65" t="n">
        <f aca="false">10^(D26/20)</f>
        <v>5.95662143529011</v>
      </c>
      <c r="E29" s="0"/>
      <c r="F29" s="0"/>
      <c r="G29" s="0"/>
      <c r="H29" s="0" t="s">
        <v>62</v>
      </c>
      <c r="I29" s="0"/>
      <c r="J29" s="65" t="n">
        <f aca="false">10^(J26/20)</f>
        <v>5.68198391559905</v>
      </c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</row>
    <row r="30" customFormat="false" ht="13.8" hidden="false" customHeight="false" outlineLevel="0" collapsed="false">
      <c r="A30" s="0"/>
      <c r="B30" s="0" t="s">
        <v>63</v>
      </c>
      <c r="C30" s="0"/>
      <c r="D30" s="0"/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</row>
    <row r="31" customFormat="false" ht="13.8" hidden="false" customHeight="false" outlineLevel="0" collapsed="false">
      <c r="A31" s="0"/>
      <c r="B31" s="66" t="s">
        <v>64</v>
      </c>
      <c r="C31" s="0"/>
      <c r="D31" s="0"/>
      <c r="E31" s="0"/>
      <c r="F31" s="0"/>
      <c r="G31" s="0"/>
      <c r="H31" s="0" t="s">
        <v>65</v>
      </c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</row>
    <row r="32" customFormat="false" ht="13.8" hidden="false" customHeight="false" outlineLevel="0" collapsed="false">
      <c r="A32" s="0"/>
      <c r="B32" s="66" t="s">
        <v>66</v>
      </c>
      <c r="C32" s="0"/>
      <c r="D32" s="0"/>
      <c r="E32" s="0"/>
      <c r="F32" s="0"/>
      <c r="G32" s="0"/>
      <c r="H32" s="0" t="s">
        <v>67</v>
      </c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</row>
    <row r="33" customFormat="false" ht="13.5" hidden="false" customHeight="false" outlineLevel="0" collapsed="false">
      <c r="A33" s="0"/>
      <c r="B33" s="0"/>
      <c r="C33" s="0"/>
      <c r="D33" s="0"/>
      <c r="E33" s="0"/>
      <c r="F33" s="0"/>
      <c r="G33" s="0"/>
      <c r="H33" s="0"/>
      <c r="I33" s="0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</row>
    <row r="34" customFormat="false" ht="13.5" hidden="false" customHeight="false" outlineLevel="0" collapsed="false">
      <c r="A34" s="0"/>
      <c r="B34" s="0"/>
      <c r="C34" s="0"/>
      <c r="D34" s="0"/>
      <c r="E34" s="0"/>
      <c r="F34" s="0"/>
      <c r="G34" s="0"/>
      <c r="H34" s="0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</row>
    <row r="35" customFormat="false" ht="13.5" hidden="false" customHeight="false" outlineLevel="0" collapsed="false">
      <c r="A35" s="0"/>
      <c r="B35" s="0"/>
      <c r="C35" s="0"/>
      <c r="D35" s="0"/>
      <c r="E35" s="0"/>
      <c r="F35" s="0"/>
      <c r="G35" s="0"/>
      <c r="H35" s="0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</row>
    <row r="36" customFormat="false" ht="13.5" hidden="false" customHeight="false" outlineLevel="0" collapsed="false">
      <c r="A36" s="0"/>
      <c r="B36" s="0"/>
      <c r="C36" s="0"/>
      <c r="D36" s="0"/>
      <c r="E36" s="0"/>
      <c r="F36" s="0"/>
      <c r="G36" s="0"/>
      <c r="H36" s="0"/>
      <c r="I36" s="0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</row>
    <row r="37" customFormat="false" ht="13.5" hidden="false" customHeight="false" outlineLevel="0" collapsed="false">
      <c r="A37" s="0"/>
      <c r="B37" s="0"/>
      <c r="C37" s="0"/>
      <c r="D37" s="0"/>
      <c r="E37" s="0"/>
      <c r="F37" s="0"/>
      <c r="G37" s="0"/>
      <c r="H37" s="0"/>
      <c r="I37" s="0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</row>
    <row r="38" customFormat="false" ht="13.5" hidden="false" customHeight="false" outlineLevel="0" collapsed="false">
      <c r="A38" s="0"/>
      <c r="B38" s="0"/>
      <c r="C38" s="0"/>
      <c r="D38" s="0"/>
      <c r="E38" s="0"/>
      <c r="F38" s="0"/>
      <c r="G38" s="0"/>
      <c r="H38" s="0"/>
      <c r="I38" s="0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</row>
    <row r="39" customFormat="false" ht="13.5" hidden="false" customHeight="false" outlineLevel="0" collapsed="false">
      <c r="A39" s="0"/>
      <c r="B39" s="0"/>
      <c r="C39" s="0"/>
      <c r="D39" s="0"/>
      <c r="E39" s="0"/>
      <c r="F39" s="0"/>
      <c r="G39" s="0"/>
      <c r="H39" s="0"/>
      <c r="I39" s="0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</row>
    <row r="40" customFormat="false" ht="13.5" hidden="false" customHeight="false" outlineLevel="0" collapsed="false">
      <c r="A40" s="0"/>
      <c r="B40" s="0"/>
      <c r="C40" s="0"/>
      <c r="D40" s="0"/>
      <c r="E40" s="0"/>
      <c r="F40" s="0"/>
      <c r="G40" s="0"/>
      <c r="H40" s="0"/>
      <c r="I40" s="0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</row>
    <row r="41" customFormat="false" ht="13.5" hidden="false" customHeight="false" outlineLevel="0" collapsed="false">
      <c r="A41" s="0"/>
      <c r="B41" s="0"/>
      <c r="C41" s="0"/>
      <c r="D41" s="0"/>
      <c r="E41" s="0"/>
      <c r="F41" s="0"/>
      <c r="G41" s="0"/>
      <c r="H41" s="0"/>
      <c r="I41" s="0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</row>
    <row r="42" customFormat="false" ht="13.5" hidden="false" customHeight="false" outlineLevel="0" collapsed="false">
      <c r="A42" s="0"/>
      <c r="B42" s="0"/>
      <c r="C42" s="0"/>
      <c r="D42" s="0"/>
      <c r="E42" s="0"/>
      <c r="F42" s="0"/>
      <c r="G42" s="0"/>
      <c r="H42" s="0"/>
      <c r="I42" s="0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</row>
    <row r="43" customFormat="false" ht="13.5" hidden="false" customHeight="false" outlineLevel="0" collapsed="false">
      <c r="A43" s="0"/>
      <c r="B43" s="0"/>
      <c r="C43" s="0"/>
      <c r="D43" s="0"/>
      <c r="E43" s="0"/>
      <c r="F43" s="0"/>
      <c r="G43" s="0"/>
      <c r="H43" s="0"/>
      <c r="I43" s="0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</row>
    <row r="44" customFormat="false" ht="13.5" hidden="false" customHeight="false" outlineLevel="0" collapsed="false">
      <c r="A44" s="0"/>
      <c r="B44" s="0"/>
      <c r="C44" s="0"/>
      <c r="D44" s="0"/>
      <c r="E44" s="0"/>
      <c r="F44" s="0"/>
      <c r="G44" s="0"/>
      <c r="H44" s="0"/>
      <c r="I44" s="0"/>
      <c r="J44" s="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</row>
    <row r="45" customFormat="false" ht="13.5" hidden="false" customHeight="false" outlineLevel="0" collapsed="false">
      <c r="A45" s="0"/>
      <c r="B45" s="0"/>
      <c r="C45" s="0"/>
      <c r="D45" s="0"/>
      <c r="E45" s="0"/>
      <c r="F45" s="0"/>
      <c r="G45" s="0"/>
      <c r="H45" s="0"/>
      <c r="I45" s="0"/>
      <c r="J45" s="0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</row>
    <row r="46" customFormat="false" ht="13.5" hidden="false" customHeight="false" outlineLevel="0" collapsed="false">
      <c r="A46" s="0"/>
      <c r="B46" s="0"/>
      <c r="C46" s="0"/>
      <c r="D46" s="0"/>
      <c r="E46" s="0"/>
      <c r="F46" s="0"/>
      <c r="G46" s="0"/>
      <c r="H46" s="0"/>
      <c r="I46" s="0"/>
      <c r="J46" s="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</row>
    <row r="47" customFormat="false" ht="13.5" hidden="false" customHeight="false" outlineLevel="0" collapsed="false">
      <c r="A47" s="0"/>
      <c r="B47" s="0"/>
      <c r="C47" s="0"/>
      <c r="D47" s="0"/>
      <c r="E47" s="0"/>
      <c r="F47" s="0"/>
      <c r="G47" s="0"/>
      <c r="H47" s="0"/>
      <c r="I47" s="0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</row>
    <row r="48" customFormat="false" ht="13.5" hidden="false" customHeight="false" outlineLevel="0" collapsed="false">
      <c r="A48" s="0"/>
      <c r="B48" s="0"/>
      <c r="C48" s="0"/>
      <c r="D48" s="0"/>
      <c r="E48" s="0"/>
      <c r="F48" s="0"/>
      <c r="G48" s="0"/>
      <c r="H48" s="0"/>
      <c r="I48" s="0"/>
      <c r="J48" s="0"/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1:I38"/>
  <sheetViews>
    <sheetView showFormulas="false" showGridLines="true" showRowColHeaders="true" showZeros="true" rightToLeft="false" tabSelected="false" showOutlineSymbols="true" defaultGridColor="true" view="normal" topLeftCell="D2" colorId="64" zoomScale="160" zoomScaleNormal="160" zoomScalePageLayoutView="100" workbookViewId="0">
      <selection pane="topLeft" activeCell="H12" activeCellId="0" sqref="H12"/>
    </sheetView>
  </sheetViews>
  <sheetFormatPr defaultColWidth="11.62890625" defaultRowHeight="13.5" zeroHeight="false" outlineLevelRow="0" outlineLevelCol="0"/>
  <cols>
    <col collapsed="false" customWidth="true" hidden="false" outlineLevel="0" max="1" min="1" style="0" width="7.26"/>
    <col collapsed="false" customWidth="true" hidden="false" outlineLevel="0" max="2" min="2" style="0" width="4"/>
    <col collapsed="false" customWidth="true" hidden="false" outlineLevel="0" max="3" min="3" style="0" width="5.76"/>
    <col collapsed="false" customWidth="true" hidden="false" outlineLevel="0" max="4" min="4" style="0" width="5.63"/>
    <col collapsed="false" customWidth="true" hidden="false" outlineLevel="0" max="7" min="7" style="67" width="2.75"/>
    <col collapsed="false" customWidth="true" hidden="false" outlineLevel="0" max="8" min="8" style="0" width="12.87"/>
  </cols>
  <sheetData>
    <row r="1" customFormat="false" ht="13.8" hidden="false" customHeight="false" outlineLevel="0" collapsed="false"/>
    <row r="2" customFormat="false" ht="13.8" hidden="false" customHeight="false" outlineLevel="0" collapsed="false"/>
    <row r="3" customFormat="false" ht="13.8" hidden="false" customHeight="false" outlineLevel="0" collapsed="false"/>
    <row r="4" customFormat="false" ht="13.8" hidden="false" customHeight="false" outlineLevel="0" collapsed="false">
      <c r="E4" s="0" t="s">
        <v>68</v>
      </c>
      <c r="F4" s="0" t="s">
        <v>62</v>
      </c>
      <c r="H4" s="0" t="s">
        <v>69</v>
      </c>
      <c r="I4" s="0" t="s">
        <v>68</v>
      </c>
    </row>
    <row r="5" customFormat="false" ht="13.8" hidden="false" customHeight="false" outlineLevel="0" collapsed="false">
      <c r="C5" s="0" t="n">
        <v>0</v>
      </c>
      <c r="D5" s="0" t="n">
        <v>0</v>
      </c>
      <c r="E5" s="0" t="n">
        <f aca="false">(D5/330)^2</f>
        <v>0</v>
      </c>
      <c r="F5" s="0" t="e">
        <f aca="false">1/E5</f>
        <v>#DIV/0!</v>
      </c>
      <c r="G5" s="68" t="n">
        <f aca="false">D5/3.3</f>
        <v>0</v>
      </c>
      <c r="H5" s="69" t="n">
        <v>-80</v>
      </c>
      <c r="I5" s="0" t="n">
        <f aca="false">E5</f>
        <v>0</v>
      </c>
    </row>
    <row r="6" customFormat="false" ht="13.8" hidden="false" customHeight="false" outlineLevel="0" collapsed="false">
      <c r="C6" s="0" t="n">
        <v>1</v>
      </c>
      <c r="D6" s="0" t="n">
        <v>10</v>
      </c>
      <c r="E6" s="0" t="n">
        <f aca="false">(D6/330)^2</f>
        <v>0.000918273645546373</v>
      </c>
      <c r="F6" s="0" t="n">
        <f aca="false">1/E6</f>
        <v>1089</v>
      </c>
      <c r="G6" s="68" t="n">
        <f aca="false">D6/3.3</f>
        <v>3.03030303030303</v>
      </c>
      <c r="H6" s="0" t="n">
        <f aca="false">-20*LOG(F6)</f>
        <v>-60.7405575951155</v>
      </c>
      <c r="I6" s="0" t="n">
        <f aca="false">E6</f>
        <v>0.000918273645546373</v>
      </c>
    </row>
    <row r="7" customFormat="false" ht="13.8" hidden="false" customHeight="false" outlineLevel="0" collapsed="false">
      <c r="C7" s="0" t="n">
        <v>2</v>
      </c>
      <c r="D7" s="0" t="n">
        <v>20</v>
      </c>
      <c r="E7" s="0" t="n">
        <f aca="false">(D7/330)^2</f>
        <v>0.00367309458218549</v>
      </c>
      <c r="F7" s="0" t="n">
        <f aca="false">1/E7</f>
        <v>272.25</v>
      </c>
      <c r="G7" s="68" t="n">
        <f aca="false">D7/3.3</f>
        <v>6.06060606060606</v>
      </c>
      <c r="H7" s="0" t="n">
        <f aca="false">-20*LOG(F7)</f>
        <v>-48.6993577685562</v>
      </c>
      <c r="I7" s="0" t="n">
        <f aca="false">E7</f>
        <v>0.00367309458218549</v>
      </c>
    </row>
    <row r="8" customFormat="false" ht="13.8" hidden="false" customHeight="false" outlineLevel="0" collapsed="false">
      <c r="C8" s="0" t="n">
        <v>3</v>
      </c>
      <c r="D8" s="0" t="n">
        <v>30</v>
      </c>
      <c r="E8" s="0" t="n">
        <f aca="false">(D8/330)^2</f>
        <v>0.00826446280991736</v>
      </c>
      <c r="F8" s="0" t="n">
        <f aca="false">1/E8</f>
        <v>121</v>
      </c>
      <c r="G8" s="68" t="n">
        <f aca="false">D8/3.3</f>
        <v>9.09090909090909</v>
      </c>
      <c r="H8" s="0" t="n">
        <f aca="false">-20*LOG(F8)</f>
        <v>-41.655707406329</v>
      </c>
      <c r="I8" s="0" t="n">
        <f aca="false">E8</f>
        <v>0.00826446280991736</v>
      </c>
    </row>
    <row r="9" customFormat="false" ht="13.8" hidden="false" customHeight="false" outlineLevel="0" collapsed="false">
      <c r="C9" s="0" t="n">
        <v>4</v>
      </c>
      <c r="D9" s="0" t="n">
        <v>40</v>
      </c>
      <c r="E9" s="0" t="n">
        <f aca="false">(D9/330)^2</f>
        <v>0.014692378328742</v>
      </c>
      <c r="F9" s="0" t="n">
        <f aca="false">1/E9</f>
        <v>68.0625</v>
      </c>
      <c r="G9" s="68" t="n">
        <f aca="false">D9/3.3</f>
        <v>12.1212121212121</v>
      </c>
      <c r="H9" s="0" t="n">
        <f aca="false">-20*LOG(F9)</f>
        <v>-36.658157941997</v>
      </c>
      <c r="I9" s="0" t="n">
        <f aca="false">E9</f>
        <v>0.014692378328742</v>
      </c>
    </row>
    <row r="10" customFormat="false" ht="13.8" hidden="false" customHeight="false" outlineLevel="0" collapsed="false">
      <c r="C10" s="0" t="n">
        <v>5</v>
      </c>
      <c r="D10" s="0" t="n">
        <v>50</v>
      </c>
      <c r="E10" s="0" t="n">
        <f aca="false">(D10/330)^2</f>
        <v>0.0229568411386593</v>
      </c>
      <c r="F10" s="0" t="n">
        <f aca="false">1/E10</f>
        <v>43.56</v>
      </c>
      <c r="G10" s="68" t="n">
        <f aca="false">D10/3.3</f>
        <v>15.1515151515152</v>
      </c>
      <c r="H10" s="0" t="n">
        <f aca="false">-20*LOG(F10)</f>
        <v>-32.7817574216747</v>
      </c>
      <c r="I10" s="0" t="n">
        <f aca="false">E10</f>
        <v>0.0229568411386593</v>
      </c>
    </row>
    <row r="11" customFormat="false" ht="13.8" hidden="false" customHeight="false" outlineLevel="0" collapsed="false">
      <c r="C11" s="0" t="n">
        <v>6</v>
      </c>
      <c r="D11" s="0" t="n">
        <v>60</v>
      </c>
      <c r="E11" s="0" t="n">
        <f aca="false">(D11/330)^2</f>
        <v>0.0330578512396694</v>
      </c>
      <c r="F11" s="0" t="n">
        <f aca="false">1/E11</f>
        <v>30.25</v>
      </c>
      <c r="G11" s="68" t="n">
        <f aca="false">D11/3.3</f>
        <v>18.1818181818182</v>
      </c>
      <c r="H11" s="0" t="n">
        <f aca="false">-20*LOG(F11)</f>
        <v>-29.6145075797698</v>
      </c>
      <c r="I11" s="0" t="n">
        <f aca="false">E11</f>
        <v>0.0330578512396694</v>
      </c>
    </row>
    <row r="12" customFormat="false" ht="13.8" hidden="false" customHeight="false" outlineLevel="0" collapsed="false">
      <c r="C12" s="0" t="n">
        <v>7</v>
      </c>
      <c r="D12" s="0" t="n">
        <v>70</v>
      </c>
      <c r="E12" s="0" t="n">
        <f aca="false">(D12/330)^2</f>
        <v>0.0449954086317723</v>
      </c>
      <c r="F12" s="0" t="n">
        <f aca="false">1/E12</f>
        <v>22.2244897959184</v>
      </c>
      <c r="G12" s="68" t="n">
        <f aca="false">D12/3.3</f>
        <v>21.2121212121212</v>
      </c>
      <c r="H12" s="0" t="n">
        <f aca="false">-20*LOG(F12)</f>
        <v>-26.9366359945452</v>
      </c>
      <c r="I12" s="0" t="n">
        <f aca="false">E12</f>
        <v>0.0449954086317723</v>
      </c>
    </row>
    <row r="13" customFormat="false" ht="13.8" hidden="false" customHeight="false" outlineLevel="0" collapsed="false">
      <c r="C13" s="0" t="n">
        <v>8</v>
      </c>
      <c r="D13" s="0" t="n">
        <v>80</v>
      </c>
      <c r="E13" s="0" t="n">
        <f aca="false">(D13/330)^2</f>
        <v>0.0587695133149679</v>
      </c>
      <c r="F13" s="0" t="n">
        <f aca="false">1/E13</f>
        <v>17.015625</v>
      </c>
      <c r="G13" s="68" t="n">
        <f aca="false">D13/3.3</f>
        <v>24.2424242424242</v>
      </c>
      <c r="H13" s="0" t="n">
        <f aca="false">-20*LOG(F13)</f>
        <v>-24.6169581154378</v>
      </c>
      <c r="I13" s="0" t="n">
        <f aca="false">E13</f>
        <v>0.0587695133149679</v>
      </c>
    </row>
    <row r="14" customFormat="false" ht="13.8" hidden="false" customHeight="false" outlineLevel="0" collapsed="false">
      <c r="C14" s="0" t="n">
        <v>9</v>
      </c>
      <c r="D14" s="0" t="n">
        <v>90</v>
      </c>
      <c r="E14" s="0" t="n">
        <f aca="false">(D14/330)^2</f>
        <v>0.0743801652892562</v>
      </c>
      <c r="F14" s="0" t="n">
        <f aca="false">1/E14</f>
        <v>13.4444444444444</v>
      </c>
      <c r="G14" s="68" t="n">
        <f aca="false">D14/3.3</f>
        <v>27.2727272727273</v>
      </c>
      <c r="H14" s="0" t="n">
        <f aca="false">-20*LOG(F14)</f>
        <v>-22.5708572175425</v>
      </c>
      <c r="I14" s="0" t="n">
        <f aca="false">E14</f>
        <v>0.0743801652892562</v>
      </c>
    </row>
    <row r="15" customFormat="false" ht="13.8" hidden="false" customHeight="false" outlineLevel="0" collapsed="false">
      <c r="C15" s="0" t="n">
        <v>10</v>
      </c>
      <c r="D15" s="0" t="n">
        <v>100</v>
      </c>
      <c r="E15" s="0" t="n">
        <f aca="false">(D15/330)^2</f>
        <v>0.0918273645546373</v>
      </c>
      <c r="F15" s="0" t="n">
        <f aca="false">1/E15</f>
        <v>10.89</v>
      </c>
      <c r="G15" s="68" t="n">
        <f aca="false">D15/3.3</f>
        <v>30.3030303030303</v>
      </c>
      <c r="H15" s="0" t="n">
        <f aca="false">-20*LOG(F15)</f>
        <v>-20.7405575951155</v>
      </c>
      <c r="I15" s="0" t="n">
        <f aca="false">E15</f>
        <v>0.0918273645546373</v>
      </c>
    </row>
    <row r="16" customFormat="false" ht="13.8" hidden="false" customHeight="false" outlineLevel="0" collapsed="false">
      <c r="C16" s="0" t="n">
        <v>11</v>
      </c>
      <c r="D16" s="0" t="n">
        <v>110</v>
      </c>
      <c r="E16" s="0" t="n">
        <f aca="false">(D16/330)^2</f>
        <v>0.111111111111111</v>
      </c>
      <c r="F16" s="0" t="n">
        <f aca="false">1/E16</f>
        <v>9</v>
      </c>
      <c r="G16" s="68" t="n">
        <f aca="false">D16/3.3</f>
        <v>33.3333333333333</v>
      </c>
      <c r="H16" s="0" t="n">
        <f aca="false">-20*LOG(F16)</f>
        <v>-19.0848501887865</v>
      </c>
      <c r="I16" s="0" t="n">
        <f aca="false">E16</f>
        <v>0.111111111111111</v>
      </c>
    </row>
    <row r="17" customFormat="false" ht="13.8" hidden="false" customHeight="false" outlineLevel="0" collapsed="false">
      <c r="C17" s="0" t="n">
        <v>12</v>
      </c>
      <c r="D17" s="0" t="n">
        <v>120</v>
      </c>
      <c r="E17" s="0" t="n">
        <f aca="false">(D17/330)^2</f>
        <v>0.132231404958678</v>
      </c>
      <c r="F17" s="0" t="n">
        <f aca="false">1/E17</f>
        <v>7.5625</v>
      </c>
      <c r="G17" s="68" t="n">
        <f aca="false">D17/3.3</f>
        <v>36.3636363636364</v>
      </c>
      <c r="H17" s="0" t="n">
        <f aca="false">-20*LOG(F17)</f>
        <v>-17.5733077532105</v>
      </c>
      <c r="I17" s="0" t="n">
        <f aca="false">E17</f>
        <v>0.132231404958678</v>
      </c>
    </row>
    <row r="18" customFormat="false" ht="13.8" hidden="false" customHeight="false" outlineLevel="0" collapsed="false">
      <c r="C18" s="0" t="n">
        <v>13</v>
      </c>
      <c r="D18" s="0" t="n">
        <v>130</v>
      </c>
      <c r="E18" s="0" t="n">
        <f aca="false">(D18/330)^2</f>
        <v>0.155188246097337</v>
      </c>
      <c r="F18" s="0" t="n">
        <f aca="false">1/E18</f>
        <v>6.44378698224852</v>
      </c>
      <c r="G18" s="68" t="n">
        <f aca="false">D18/3.3</f>
        <v>39.3939393939394</v>
      </c>
      <c r="H18" s="0" t="n">
        <f aca="false">-20*LOG(F18)</f>
        <v>-16.182823502842</v>
      </c>
      <c r="I18" s="0" t="n">
        <f aca="false">E18</f>
        <v>0.155188246097337</v>
      </c>
    </row>
    <row r="19" customFormat="false" ht="13.8" hidden="false" customHeight="false" outlineLevel="0" collapsed="false">
      <c r="C19" s="0" t="n">
        <v>14</v>
      </c>
      <c r="D19" s="0" t="n">
        <v>140</v>
      </c>
      <c r="E19" s="0" t="n">
        <f aca="false">(D19/330)^2</f>
        <v>0.179981634527089</v>
      </c>
      <c r="F19" s="0" t="n">
        <f aca="false">1/E19</f>
        <v>5.55612244897959</v>
      </c>
      <c r="G19" s="68" t="n">
        <f aca="false">D19/3.3</f>
        <v>42.4242424242424</v>
      </c>
      <c r="H19" s="0" t="n">
        <f aca="false">-20*LOG(F19)</f>
        <v>-14.895436167986</v>
      </c>
      <c r="I19" s="0" t="n">
        <f aca="false">E19</f>
        <v>0.179981634527089</v>
      </c>
    </row>
    <row r="20" customFormat="false" ht="13.8" hidden="false" customHeight="false" outlineLevel="0" collapsed="false">
      <c r="C20" s="0" t="n">
        <v>15</v>
      </c>
      <c r="D20" s="0" t="n">
        <v>150</v>
      </c>
      <c r="E20" s="0" t="n">
        <f aca="false">(D20/330)^2</f>
        <v>0.206611570247934</v>
      </c>
      <c r="F20" s="0" t="n">
        <f aca="false">1/E20</f>
        <v>4.84</v>
      </c>
      <c r="G20" s="68" t="n">
        <f aca="false">D20/3.3</f>
        <v>45.4545454545455</v>
      </c>
      <c r="H20" s="0" t="n">
        <f aca="false">-20*LOG(F20)</f>
        <v>-13.6969072328882</v>
      </c>
      <c r="I20" s="0" t="n">
        <f aca="false">E20</f>
        <v>0.206611570247934</v>
      </c>
    </row>
    <row r="21" customFormat="false" ht="13.8" hidden="false" customHeight="false" outlineLevel="0" collapsed="false">
      <c r="C21" s="0" t="n">
        <v>16</v>
      </c>
      <c r="D21" s="0" t="n">
        <v>160</v>
      </c>
      <c r="E21" s="0" t="n">
        <f aca="false">(D21/330)^2</f>
        <v>0.235078053259871</v>
      </c>
      <c r="F21" s="0" t="n">
        <f aca="false">1/E21</f>
        <v>4.25390625</v>
      </c>
      <c r="G21" s="68" t="n">
        <f aca="false">D21/3.3</f>
        <v>48.4848484848485</v>
      </c>
      <c r="H21" s="0" t="n">
        <f aca="false">-20*LOG(F21)</f>
        <v>-12.5757582888785</v>
      </c>
      <c r="I21" s="0" t="n">
        <f aca="false">E21</f>
        <v>0.235078053259871</v>
      </c>
    </row>
    <row r="22" customFormat="false" ht="13.8" hidden="false" customHeight="false" outlineLevel="0" collapsed="false">
      <c r="C22" s="0" t="n">
        <v>17</v>
      </c>
      <c r="D22" s="0" t="n">
        <v>170</v>
      </c>
      <c r="E22" s="0" t="n">
        <f aca="false">(D22/330)^2</f>
        <v>0.265381083562902</v>
      </c>
      <c r="F22" s="0" t="n">
        <f aca="false">1/E22</f>
        <v>3.7681660899654</v>
      </c>
      <c r="G22" s="68" t="n">
        <f aca="false">D22/3.3</f>
        <v>51.5151515151515</v>
      </c>
      <c r="H22" s="0" t="n">
        <f aca="false">-20*LOG(F22)</f>
        <v>-11.5226007399845</v>
      </c>
      <c r="I22" s="0" t="n">
        <f aca="false">E22</f>
        <v>0.265381083562902</v>
      </c>
    </row>
    <row r="23" customFormat="false" ht="13.8" hidden="false" customHeight="false" outlineLevel="0" collapsed="false">
      <c r="C23" s="0" t="n">
        <v>18</v>
      </c>
      <c r="D23" s="0" t="n">
        <v>180</v>
      </c>
      <c r="E23" s="0" t="n">
        <f aca="false">(D23/330)^2</f>
        <v>0.297520661157025</v>
      </c>
      <c r="F23" s="0" t="n">
        <f aca="false">1/E23</f>
        <v>3.36111111111111</v>
      </c>
      <c r="G23" s="68" t="n">
        <f aca="false">D23/3.3</f>
        <v>54.5454545454546</v>
      </c>
      <c r="H23" s="0" t="n">
        <f aca="false">-20*LOG(F23)</f>
        <v>-10.5296573909833</v>
      </c>
      <c r="I23" s="0" t="n">
        <f aca="false">E23</f>
        <v>0.297520661157025</v>
      </c>
    </row>
    <row r="24" customFormat="false" ht="13.8" hidden="false" customHeight="false" outlineLevel="0" collapsed="false">
      <c r="C24" s="0" t="n">
        <v>19</v>
      </c>
      <c r="D24" s="0" t="n">
        <v>190</v>
      </c>
      <c r="E24" s="0" t="n">
        <f aca="false">(D24/330)^2</f>
        <v>0.331496786042241</v>
      </c>
      <c r="F24" s="0" t="n">
        <f aca="false">1/E24</f>
        <v>3.01662049861496</v>
      </c>
      <c r="G24" s="68" t="n">
        <f aca="false">D24/3.3</f>
        <v>57.5757575757576</v>
      </c>
      <c r="H24" s="0" t="n">
        <f aca="false">-20*LOG(F24)</f>
        <v>-9.59041355700234</v>
      </c>
      <c r="I24" s="0" t="n">
        <f aca="false">E24</f>
        <v>0.331496786042241</v>
      </c>
    </row>
    <row r="25" customFormat="false" ht="13.8" hidden="false" customHeight="false" outlineLevel="0" collapsed="false">
      <c r="C25" s="0" t="n">
        <v>20</v>
      </c>
      <c r="D25" s="0" t="n">
        <v>200</v>
      </c>
      <c r="E25" s="0" t="n">
        <f aca="false">(D25/330)^2</f>
        <v>0.367309458218549</v>
      </c>
      <c r="F25" s="0" t="n">
        <f aca="false">1/E25</f>
        <v>2.7225</v>
      </c>
      <c r="G25" s="68" t="n">
        <f aca="false">D25/3.3</f>
        <v>60.6060606060606</v>
      </c>
      <c r="H25" s="0" t="n">
        <f aca="false">-20*LOG(F25)</f>
        <v>-8.69935776855625</v>
      </c>
      <c r="I25" s="0" t="n">
        <f aca="false">E25</f>
        <v>0.367309458218549</v>
      </c>
    </row>
    <row r="26" customFormat="false" ht="13.8" hidden="false" customHeight="false" outlineLevel="0" collapsed="false">
      <c r="C26" s="0" t="n">
        <v>21</v>
      </c>
      <c r="D26" s="0" t="n">
        <v>210</v>
      </c>
      <c r="E26" s="0" t="n">
        <f aca="false">(D26/330)^2</f>
        <v>0.40495867768595</v>
      </c>
      <c r="F26" s="0" t="n">
        <f aca="false">1/E26</f>
        <v>2.46938775510204</v>
      </c>
      <c r="G26" s="68" t="n">
        <f aca="false">D26/3.3</f>
        <v>63.6363636363636</v>
      </c>
      <c r="H26" s="0" t="n">
        <f aca="false">-20*LOG(F26)</f>
        <v>-7.85178580575873</v>
      </c>
      <c r="I26" s="0" t="n">
        <f aca="false">E26</f>
        <v>0.40495867768595</v>
      </c>
    </row>
    <row r="27" customFormat="false" ht="13.8" hidden="false" customHeight="false" outlineLevel="0" collapsed="false">
      <c r="C27" s="0" t="n">
        <v>22</v>
      </c>
      <c r="D27" s="0" t="n">
        <v>220</v>
      </c>
      <c r="E27" s="0" t="n">
        <f aca="false">(D27/330)^2</f>
        <v>0.444444444444444</v>
      </c>
      <c r="F27" s="0" t="n">
        <f aca="false">1/E27</f>
        <v>2.25</v>
      </c>
      <c r="G27" s="68" t="n">
        <f aca="false">D27/3.3</f>
        <v>66.6666666666667</v>
      </c>
      <c r="H27" s="0" t="n">
        <f aca="false">-20*LOG(F27)</f>
        <v>-7.04365036222725</v>
      </c>
      <c r="I27" s="0" t="n">
        <f aca="false">E27</f>
        <v>0.444444444444444</v>
      </c>
    </row>
    <row r="28" customFormat="false" ht="13.8" hidden="false" customHeight="false" outlineLevel="0" collapsed="false">
      <c r="C28" s="0" t="n">
        <v>23</v>
      </c>
      <c r="D28" s="0" t="n">
        <v>230</v>
      </c>
      <c r="E28" s="0" t="n">
        <f aca="false">(D28/330)^2</f>
        <v>0.485766758494031</v>
      </c>
      <c r="F28" s="0" t="n">
        <f aca="false">1/E28</f>
        <v>2.0586011342155</v>
      </c>
      <c r="G28" s="68" t="n">
        <f aca="false">D28/3.3</f>
        <v>69.6969696969697</v>
      </c>
      <c r="H28" s="0" t="n">
        <f aca="false">-20*LOG(F28)</f>
        <v>-6.27144415441178</v>
      </c>
      <c r="I28" s="0" t="n">
        <f aca="false">E28</f>
        <v>0.485766758494031</v>
      </c>
    </row>
    <row r="29" customFormat="false" ht="13.8" hidden="false" customHeight="false" outlineLevel="0" collapsed="false">
      <c r="C29" s="0" t="n">
        <v>24</v>
      </c>
      <c r="D29" s="0" t="n">
        <v>240</v>
      </c>
      <c r="E29" s="0" t="n">
        <f aca="false">(D29/330)^2</f>
        <v>0.528925619834711</v>
      </c>
      <c r="F29" s="0" t="n">
        <f aca="false">1/E29</f>
        <v>1.890625</v>
      </c>
      <c r="G29" s="68" t="n">
        <f aca="false">D29/3.3</f>
        <v>72.7272727272727</v>
      </c>
      <c r="H29" s="0" t="n">
        <f aca="false">-20*LOG(F29)</f>
        <v>-5.53210792665126</v>
      </c>
      <c r="I29" s="0" t="n">
        <f aca="false">E29</f>
        <v>0.528925619834711</v>
      </c>
    </row>
    <row r="30" customFormat="false" ht="13.8" hidden="false" customHeight="false" outlineLevel="0" collapsed="false">
      <c r="C30" s="0" t="n">
        <v>25</v>
      </c>
      <c r="D30" s="0" t="n">
        <v>250</v>
      </c>
      <c r="E30" s="0" t="n">
        <f aca="false">(D30/330)^2</f>
        <v>0.573921028466483</v>
      </c>
      <c r="F30" s="0" t="n">
        <f aca="false">1/E30</f>
        <v>1.7424</v>
      </c>
      <c r="G30" s="68" t="n">
        <f aca="false">D30/3.3</f>
        <v>75.7575757575758</v>
      </c>
      <c r="H30" s="0" t="n">
        <f aca="false">-20*LOG(F30)</f>
        <v>-4.822957248234</v>
      </c>
      <c r="I30" s="0" t="n">
        <f aca="false">E30</f>
        <v>0.573921028466483</v>
      </c>
    </row>
    <row r="31" customFormat="false" ht="13.8" hidden="false" customHeight="false" outlineLevel="0" collapsed="false">
      <c r="C31" s="0" t="n">
        <v>26</v>
      </c>
      <c r="D31" s="0" t="n">
        <v>260</v>
      </c>
      <c r="E31" s="0" t="n">
        <f aca="false">(D31/330)^2</f>
        <v>0.620752984389348</v>
      </c>
      <c r="F31" s="0" t="n">
        <f aca="false">1/E31</f>
        <v>1.61094674556213</v>
      </c>
      <c r="G31" s="68" t="n">
        <f aca="false">D31/3.3</f>
        <v>78.7878787878788</v>
      </c>
      <c r="H31" s="0" t="n">
        <f aca="false">-20*LOG(F31)</f>
        <v>-4.14162367628278</v>
      </c>
      <c r="I31" s="0" t="n">
        <f aca="false">E31</f>
        <v>0.620752984389348</v>
      </c>
    </row>
    <row r="32" customFormat="false" ht="13.8" hidden="false" customHeight="false" outlineLevel="0" collapsed="false">
      <c r="C32" s="0" t="n">
        <v>27</v>
      </c>
      <c r="D32" s="0" t="n">
        <v>270</v>
      </c>
      <c r="E32" s="0" t="n">
        <f aca="false">(D32/330)^2</f>
        <v>0.669421487603306</v>
      </c>
      <c r="F32" s="0" t="n">
        <f aca="false">1/E32</f>
        <v>1.49382716049383</v>
      </c>
      <c r="G32" s="68" t="n">
        <f aca="false">D32/3.3</f>
        <v>81.8181818181818</v>
      </c>
      <c r="H32" s="0" t="n">
        <f aca="false">-20*LOG(F32)</f>
        <v>-3.486007028756</v>
      </c>
      <c r="I32" s="0" t="n">
        <f aca="false">E32</f>
        <v>0.669421487603306</v>
      </c>
    </row>
    <row r="33" customFormat="false" ht="13.8" hidden="false" customHeight="false" outlineLevel="0" collapsed="false">
      <c r="C33" s="0" t="n">
        <v>28</v>
      </c>
      <c r="D33" s="0" t="n">
        <v>280</v>
      </c>
      <c r="E33" s="0" t="n">
        <f aca="false">(D33/330)^2</f>
        <v>0.719926538108356</v>
      </c>
      <c r="F33" s="0" t="n">
        <f aca="false">1/E33</f>
        <v>1.3890306122449</v>
      </c>
      <c r="G33" s="68" t="n">
        <f aca="false">D33/3.3</f>
        <v>84.8484848484849</v>
      </c>
      <c r="H33" s="0" t="n">
        <f aca="false">-20*LOG(F33)</f>
        <v>-2.85423634142673</v>
      </c>
      <c r="I33" s="0" t="n">
        <f aca="false">E33</f>
        <v>0.719926538108356</v>
      </c>
    </row>
    <row r="34" customFormat="false" ht="13.8" hidden="false" customHeight="false" outlineLevel="0" collapsed="false">
      <c r="C34" s="0" t="n">
        <v>29</v>
      </c>
      <c r="D34" s="0" t="n">
        <v>290</v>
      </c>
      <c r="E34" s="0" t="n">
        <f aca="false">(D34/330)^2</f>
        <v>0.7722681359045</v>
      </c>
      <c r="F34" s="0" t="n">
        <f aca="false">1/E34</f>
        <v>1.294887039239</v>
      </c>
      <c r="G34" s="68" t="n">
        <f aca="false">D34/3.3</f>
        <v>87.8787878787879</v>
      </c>
      <c r="H34" s="0" t="n">
        <f aca="false">-20*LOG(F34)</f>
        <v>-2.24463767915726</v>
      </c>
      <c r="I34" s="0" t="n">
        <f aca="false">E34</f>
        <v>0.7722681359045</v>
      </c>
    </row>
    <row r="35" customFormat="false" ht="13.8" hidden="false" customHeight="false" outlineLevel="0" collapsed="false">
      <c r="C35" s="0" t="n">
        <v>30</v>
      </c>
      <c r="D35" s="0" t="n">
        <v>300</v>
      </c>
      <c r="E35" s="0" t="n">
        <f aca="false">(D35/330)^2</f>
        <v>0.826446280991735</v>
      </c>
      <c r="F35" s="0" t="n">
        <f aca="false">1/E35</f>
        <v>1.21</v>
      </c>
      <c r="G35" s="68" t="n">
        <f aca="false">D35/3.3</f>
        <v>90.9090909090909</v>
      </c>
      <c r="H35" s="0" t="n">
        <f aca="false">-20*LOG(F35)</f>
        <v>-1.655707406329</v>
      </c>
      <c r="I35" s="0" t="n">
        <f aca="false">E35</f>
        <v>0.826446280991735</v>
      </c>
    </row>
    <row r="36" customFormat="false" ht="13.8" hidden="false" customHeight="false" outlineLevel="0" collapsed="false">
      <c r="C36" s="0" t="n">
        <v>31</v>
      </c>
      <c r="D36" s="0" t="n">
        <v>310</v>
      </c>
      <c r="E36" s="0" t="n">
        <f aca="false">(D36/330)^2</f>
        <v>0.882460973370064</v>
      </c>
      <c r="F36" s="0" t="n">
        <f aca="false">1/E36</f>
        <v>1.13319458896982</v>
      </c>
      <c r="G36" s="68" t="n">
        <f aca="false">D36/3.3</f>
        <v>93.9393939393939</v>
      </c>
      <c r="H36" s="0" t="n">
        <f aca="false">-20*LOG(F36)</f>
        <v>-1.08608984174459</v>
      </c>
      <c r="I36" s="0" t="n">
        <f aca="false">E36</f>
        <v>0.882460973370064</v>
      </c>
    </row>
    <row r="37" customFormat="false" ht="13.8" hidden="false" customHeight="false" outlineLevel="0" collapsed="false">
      <c r="C37" s="0" t="n">
        <v>32</v>
      </c>
      <c r="D37" s="0" t="n">
        <v>320</v>
      </c>
      <c r="E37" s="0" t="n">
        <f aca="false">(D37/330)^2</f>
        <v>0.940312213039486</v>
      </c>
      <c r="F37" s="0" t="n">
        <f aca="false">1/E37</f>
        <v>1.0634765625</v>
      </c>
      <c r="G37" s="68" t="n">
        <f aca="false">D37/3.3</f>
        <v>96.969696969697</v>
      </c>
      <c r="H37" s="0" t="n">
        <f aca="false">-20*LOG(F37)</f>
        <v>-0.534558462319258</v>
      </c>
      <c r="I37" s="0" t="n">
        <f aca="false">E37</f>
        <v>0.940312213039486</v>
      </c>
    </row>
    <row r="38" customFormat="false" ht="13.8" hidden="false" customHeight="false" outlineLevel="0" collapsed="false">
      <c r="C38" s="0" t="n">
        <v>33</v>
      </c>
      <c r="D38" s="0" t="n">
        <v>330</v>
      </c>
      <c r="E38" s="0" t="n">
        <f aca="false">(D38/330)^2</f>
        <v>1</v>
      </c>
      <c r="F38" s="0" t="n">
        <f aca="false">1/E38</f>
        <v>1</v>
      </c>
      <c r="G38" s="68" t="n">
        <f aca="false">D38/3.3</f>
        <v>100</v>
      </c>
      <c r="H38" s="0" t="n">
        <f aca="false">-20*LOG(F38)</f>
        <v>-0</v>
      </c>
      <c r="I38" s="0" t="n">
        <f aca="false">E38</f>
        <v>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Roman,標準"&amp;12&amp;A</oddHeader>
    <oddFooter>&amp;C&amp;"Times New Roman,標準"&amp;12ページ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ja-JP</dc:language>
  <cp:lastModifiedBy/>
  <dcterms:modified xsi:type="dcterms:W3CDTF">2025-05-15T23:12:44Z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